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титул" sheetId="1" r:id="rId1"/>
    <sheet name="Прил 1" sheetId="2" r:id="rId2"/>
    <sheet name="Прил 3" sheetId="3" r:id="rId3"/>
    <sheet name="Прил 5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Titles" localSheetId="2">'Прил 3'!$6:$6</definedName>
    <definedName name="_xlnm.Print_Area" localSheetId="2">'Прил 3'!$A$1:$F$108</definedName>
  </definedNames>
  <calcPr fullCalcOnLoad="1"/>
</workbook>
</file>

<file path=xl/comments3.xml><?xml version="1.0" encoding="utf-8"?>
<comments xmlns="http://schemas.openxmlformats.org/spreadsheetml/2006/main">
  <authors>
    <author>Костина Елена Михайловна</author>
  </authors>
  <commentList>
    <comment ref="D75" authorId="0">
      <text>
        <r>
          <rPr>
            <b/>
            <sz val="9"/>
            <rFont val="Tahoma"/>
            <family val="2"/>
          </rPr>
          <t>по состоянию на 01.01.2018</t>
        </r>
      </text>
    </comment>
    <comment ref="F75" authorId="0">
      <text>
        <r>
          <rPr>
            <b/>
            <sz val="9"/>
            <rFont val="Tahoma"/>
            <family val="2"/>
          </rPr>
          <t>по состоянию на 01.03.2018</t>
        </r>
      </text>
    </comment>
    <comment ref="D83" authorId="0">
      <text>
        <r>
          <rPr>
            <b/>
            <sz val="9"/>
            <rFont val="Tahoma"/>
            <family val="2"/>
          </rPr>
          <t>по состоянию на 01.01.2018</t>
        </r>
      </text>
    </comment>
    <comment ref="F83" authorId="0">
      <text>
        <r>
          <rPr>
            <b/>
            <sz val="9"/>
            <rFont val="Tahoma"/>
            <family val="2"/>
          </rPr>
          <t>по состоянию на 01.03.2018</t>
        </r>
      </text>
    </comment>
  </commentList>
</comments>
</file>

<file path=xl/sharedStrings.xml><?xml version="1.0" encoding="utf-8"?>
<sst xmlns="http://schemas.openxmlformats.org/spreadsheetml/2006/main" count="322" uniqueCount="154">
  <si>
    <t>№ п/п</t>
  </si>
  <si>
    <t>Наименование показателя</t>
  </si>
  <si>
    <t>Единица измерения</t>
  </si>
  <si>
    <t>1.</t>
  </si>
  <si>
    <t>Объемы полезного отпуска электрической энергии - всего</t>
  </si>
  <si>
    <t>1.1.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</si>
  <si>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</si>
  <si>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</si>
  <si>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</si>
  <si>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</si>
  <si>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</si>
  <si>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</si>
  <si>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в том числе:</t>
  </si>
  <si>
    <t>тыс.кВтч</t>
  </si>
  <si>
    <t>1.1.1.</t>
  </si>
  <si>
    <t>население, проживающее в городских населенных пунктах,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</si>
  <si>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</si>
  <si>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</si>
  <si>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</si>
  <si>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</si>
  <si>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</si>
  <si>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</si>
  <si>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</si>
  <si>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</si>
  <si>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</si>
  <si>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</si>
  <si>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</si>
  <si>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население, приживающее в городских населенных пунктах, оборудованных в установленном порядке стационарными электроплитами и электроотопительными установками</t>
  </si>
  <si>
    <t>1.1.5.</t>
  </si>
  <si>
    <t>1.1.5.А.</t>
  </si>
  <si>
    <t>1.1.5.Б.</t>
  </si>
  <si>
    <t>1.1.6.</t>
  </si>
  <si>
    <t>1.1.6.А.</t>
  </si>
  <si>
    <t>1.1.6.Б.</t>
  </si>
  <si>
    <t>1.2.</t>
  </si>
  <si>
    <t>менее 150кВт</t>
  </si>
  <si>
    <t>от 150 кВт до 670 кВт</t>
  </si>
  <si>
    <t>от 670 кВт до 10 МВт</t>
  </si>
  <si>
    <t>не менее 10Мвт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</si>
  <si>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</si>
  <si>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</si>
  <si>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2.</t>
  </si>
  <si>
    <t>2.1.</t>
  </si>
  <si>
    <t>с населением и приравненными к нему категориями потребителей</t>
  </si>
  <si>
    <t>2.2.</t>
  </si>
  <si>
    <t>с потребителями, за ислючением электрической энергии, поставляемой населени. и приравненным к нему категорий потребителей и сетевым организациям</t>
  </si>
  <si>
    <t>тыс.штук</t>
  </si>
  <si>
    <t>2.3.</t>
  </si>
  <si>
    <t>с сетевыми организациями, приобретающим электрическую энергию в целях компенсации потерь электрической энергии в сетях</t>
  </si>
  <si>
    <t>3.</t>
  </si>
  <si>
    <t>3.1.</t>
  </si>
  <si>
    <t>3.2.</t>
  </si>
  <si>
    <t>штук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</si>
  <si>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</si>
  <si>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</si>
  <si>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</si>
  <si>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</si>
  <si>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тыс.руб.</t>
  </si>
  <si>
    <t xml:space="preserve">6. 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</si>
  <si>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</si>
  <si>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</si>
  <si>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</si>
  <si>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</si>
  <si>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</si>
  <si>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</si>
  <si>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тыс.руб.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</si>
  <si>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</si>
  <si>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</si>
  <si>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</si>
  <si>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</si>
  <si>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</si>
  <si>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</si>
  <si>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</si>
  <si>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</si>
  <si>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</si>
  <si>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</si>
  <si>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</si>
  <si>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</si>
  <si>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</si>
  <si>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</si>
  <si>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1 полугодие</t>
  </si>
  <si>
    <t>2 полугодие</t>
  </si>
  <si>
    <t>Для гарантирующих поставщиков</t>
  </si>
  <si>
    <t>руб./МВтч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</si>
  <si>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</si>
  <si>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</si>
  <si>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населению и приравненным к нему категориями потребителей</t>
  </si>
  <si>
    <t>население, проживающее в сельских населенных пунктах</t>
  </si>
  <si>
    <t>население, проживающее в городских населенных пунктах, оборудованных в установленном порядке стационарными электроплитами</t>
  </si>
  <si>
    <t>население, проживающее в городских населенных пунктах, оборудованных в установленном порядке стационарными электроотопительными установками</t>
  </si>
  <si>
    <t>с потребителями, за ислючением электрической энергии, поставляемой населению и приравненным к нему категорий потребителей и сетевым организациям</t>
  </si>
  <si>
    <t>потребители, за ислючением электрической энергии, поставляемой населению и приравненным к нему категорий потребителей и сетевым организациям</t>
  </si>
  <si>
    <t>величина сбытовой надбавки для тарифной группы потребителей "население" и приравненных к нему потребителей</t>
  </si>
  <si>
    <t xml:space="preserve">Количество обслуживаемых договоров - всего, в том числе: </t>
  </si>
  <si>
    <t xml:space="preserve">Количество точек учета по обслуживаемым договорам - всего, в том числе: </t>
  </si>
  <si>
    <t>потребители, приравненные к населению всего</t>
  </si>
  <si>
    <t>Предложения на расчетный период регулирования (2019г.)</t>
  </si>
  <si>
    <t>Показатели, утвержденные на базовый период (2018г.)</t>
  </si>
  <si>
    <t>Фактические показатели за год, предществующих базовому периоду (2017г.)</t>
  </si>
  <si>
    <t>процент / 
руб. МВтч</t>
  </si>
  <si>
    <t>доходность продаж для прочих потребителей / величина сбытовой надбавки для прочих потребителей</t>
  </si>
  <si>
    <t>Отраслевое соглашение по Атомной энергетике, промышленности и науке на 2015-2017 годы. Зарегистрировано от 29.01.2015г. №2/15-16</t>
  </si>
  <si>
    <t>Отраслевое соглашение по Атомной энергетике, промышленности и науке на 2018-2022 годы. Зарегистрировано от 26.12.2017г. №32/8-20</t>
  </si>
  <si>
    <t>В выписке из протокола заседания коллегии КТР Мурманской области информация отсутствует</t>
  </si>
  <si>
    <t>Приложение № 4 
к письму от ________________ № _____________</t>
  </si>
  <si>
    <t>Раздел 2. Основыне показатели деятельности гарантирующего поставщика</t>
  </si>
  <si>
    <t>АО "АтомЭнергоСбыт" на территории Мурманской области</t>
  </si>
  <si>
    <t>*</t>
  </si>
  <si>
    <t>Со 2 полугодия 2018 г. в соответствии с "Методических указаниях по расчету сбытовых надбавок гарантирующих поставщиков с использованием метода сравнения аналогов", утвержденных  приказом ФАС России №1554/17 от 21.11.2017 г.  группа "менее 670 кВт" объединяет две группы "менее150 кВт" и "от 150 кВт до 670 кВт"</t>
  </si>
  <si>
    <t>**</t>
  </si>
  <si>
    <t>Данные показатели в соответствии с Методическими указаниями по расчету сбытовых надбавок, утвержденными Приказом ФАС № 1554/17 от 21.11.2017г., не утверждаются</t>
  </si>
  <si>
    <t>***</t>
  </si>
  <si>
    <t>****</t>
  </si>
  <si>
    <t>Показатель чистой прибыли (убытка) организации за 2017 год указан в соответствии с бухгалтерским учетом и учитывает финансовый результат по совокупности всей финансово-хозяйственной деятельности с учетом всех регионов присутствия и всех видов деятельности.</t>
  </si>
  <si>
    <t>*****</t>
  </si>
  <si>
    <t xml:space="preserve">Необходимые расходы из прибыли***
</t>
  </si>
  <si>
    <t>16782****</t>
  </si>
  <si>
    <t>менее 150 кВт</t>
  </si>
  <si>
    <t>от 150 до 670 кВт</t>
  </si>
  <si>
    <t>Раздел 3. Цены (тарифы) по регулируемым видам  деятельности организации</t>
  </si>
  <si>
    <t xml:space="preserve">Информация о чистой прибыли не отражается в составе тарифной заявки и в тарифных решениях (протоколах, выписках)., т.к. в "Методических указаниях по расчету сбытовых надбавок гарантирующих поставщиков с использованием метода сравнения аналогов", утвержденных  приказом ФАС России №1554/17 от 21.11.2017 г.  отсутствует данное требование </t>
  </si>
  <si>
    <t>На 2018г.-2019г. учтена величина расчетной предпринимательской прибыли в соответствии с Методическими указаниями по расчету сбытовых надбавок, утвержденными Приказом ФАС № 1554/17 от 21.11.2017г.</t>
  </si>
  <si>
    <t>Приложение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</si>
  <si>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</si>
  <si>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</si>
  <si>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09.08.2014 № 787)</t>
  </si>
  <si>
    <t>ПРЕДЛОЖЕНИЕ</t>
  </si>
  <si>
    <t>о размере цен (тарифов), долгосрочных параметров регулирования</t>
  </si>
  <si>
    <t>сбытовой надбавки  на</t>
  </si>
  <si>
    <t>год</t>
  </si>
  <si>
    <t>(расчетный период регулирования)</t>
  </si>
  <si>
    <t>Акционерное общество «АтомЭнергоСбыт» филиал "КолАтомЭнергоСбыт"</t>
  </si>
  <si>
    <t>АО "АтомЭнергоСбыт" филиал "КолАтомЭнергоСбыт"</t>
  </si>
  <si>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</si>
  <si>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</si>
  <si>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</si>
  <si>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</si>
  <si>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Акционерное общество "АтомЭнергоСбыт"</t>
  </si>
  <si>
    <t>Сокращенное наименование</t>
  </si>
  <si>
    <t>АО "АтомЭнергоСбыт"</t>
  </si>
  <si>
    <t>Место нахождения</t>
  </si>
  <si>
    <t>Россия, 115432, г. Москва, Проектируемый проезд №4062, дом 6, строение 25</t>
  </si>
  <si>
    <t>(юридический и почтовый адрес одновременно)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</si>
  <si>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</si>
  <si>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</si>
  <si>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</si>
  <si>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</si>
  <si>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</si>
  <si>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info@atomsbt.ru</t>
  </si>
  <si>
    <t>Контактный телефон</t>
  </si>
  <si>
    <t xml:space="preserve"> +7(495)784-77-04</t>
  </si>
  <si>
    <t>Факс</t>
  </si>
  <si>
    <t xml:space="preserve"> +7(495)784-77-01 (доб. 149)</t>
  </si>
  <si>
    <t>Генеральный директор - Конюшенко Петр Петрович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</si>
</sst>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00"/>
    <numFmt numFmtId="166" formatCode="#,##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"/>
    <numFmt numFmtId="175" formatCode="_-* #,##0\ _₽_-;\-* #,##0\ _₽_-;_-* &quot;-&quot;??\ _₽_-;_-@_-"/>
    <numFmt numFmtId="176" formatCode="#,##0.0000"/>
    <numFmt numFmtId="177" formatCode="_-* #,##0.000\ _₽_-;\-* #,##0.000\ _₽_-;_-* &quot;-&quot;??\ _₽_-;_-@_-"/>
    <numFmt numFmtId="178" formatCode="_-* #,##0.0000\ _₽_-;\-* #,##0.0000\ _₽_-;_-* &quot;-&quot;??\ _₽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3" fontId="49" fillId="0" borderId="0" xfId="0" applyNumberFormat="1" applyFont="1" applyAlignment="1">
      <alignment/>
    </xf>
    <xf numFmtId="3" fontId="49" fillId="0" borderId="0" xfId="0" applyNumberFormat="1" applyFont="1" applyAlignment="1">
      <alignment vertical="top"/>
    </xf>
    <xf numFmtId="3" fontId="49" fillId="0" borderId="10" xfId="0" applyNumberFormat="1" applyFont="1" applyFill="1" applyBorder="1" applyAlignment="1">
      <alignment vertical="top"/>
    </xf>
    <xf numFmtId="3" fontId="51" fillId="0" borderId="10" xfId="0" applyNumberFormat="1" applyFont="1" applyFill="1" applyBorder="1" applyAlignment="1">
      <alignment vertical="top"/>
    </xf>
    <xf numFmtId="0" fontId="49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10" fontId="49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4" fontId="49" fillId="0" borderId="10" xfId="0" applyNumberFormat="1" applyFont="1" applyFill="1" applyBorder="1" applyAlignment="1">
      <alignment vertical="top"/>
    </xf>
    <xf numFmtId="4" fontId="49" fillId="0" borderId="10" xfId="0" applyNumberFormat="1" applyFont="1" applyBorder="1" applyAlignment="1">
      <alignment vertical="center" wrapText="1"/>
    </xf>
    <xf numFmtId="2" fontId="49" fillId="0" borderId="10" xfId="0" applyNumberFormat="1" applyFont="1" applyBorder="1" applyAlignment="1">
      <alignment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0" xfId="0" applyFont="1" applyFill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3" fontId="49" fillId="0" borderId="10" xfId="0" applyNumberFormat="1" applyFont="1" applyFill="1" applyBorder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52" fillId="0" borderId="0" xfId="0" applyFont="1" applyFill="1" applyAlignment="1">
      <alignment vertical="top" wrapText="1"/>
    </xf>
    <xf numFmtId="3" fontId="51" fillId="0" borderId="0" xfId="0" applyNumberFormat="1" applyFont="1" applyFill="1" applyAlignment="1">
      <alignment vertical="top" wrapText="1"/>
    </xf>
    <xf numFmtId="3" fontId="52" fillId="0" borderId="0" xfId="0" applyNumberFormat="1" applyFont="1" applyFill="1" applyAlignment="1">
      <alignment vertical="top" wrapText="1"/>
    </xf>
    <xf numFmtId="0" fontId="52" fillId="0" borderId="10" xfId="0" applyFont="1" applyFill="1" applyBorder="1" applyAlignment="1">
      <alignment horizontal="center" vertical="top"/>
    </xf>
    <xf numFmtId="0" fontId="52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51" fillId="0" borderId="10" xfId="0" applyFont="1" applyFill="1" applyBorder="1" applyAlignment="1">
      <alignment horizontal="center" vertical="top"/>
    </xf>
    <xf numFmtId="1" fontId="52" fillId="0" borderId="0" xfId="0" applyNumberFormat="1" applyFont="1" applyFill="1" applyAlignment="1">
      <alignment vertical="top" wrapText="1"/>
    </xf>
    <xf numFmtId="0" fontId="49" fillId="0" borderId="0" xfId="0" applyFont="1" applyFill="1" applyAlignment="1">
      <alignment vertical="top"/>
    </xf>
    <xf numFmtId="2" fontId="51" fillId="0" borderId="0" xfId="0" applyNumberFormat="1" applyFont="1" applyFill="1" applyAlignment="1">
      <alignment vertical="top"/>
    </xf>
    <xf numFmtId="0" fontId="49" fillId="0" borderId="10" xfId="0" applyFont="1" applyFill="1" applyBorder="1" applyAlignment="1">
      <alignment horizontal="center" vertical="top"/>
    </xf>
    <xf numFmtId="3" fontId="49" fillId="0" borderId="0" xfId="0" applyNumberFormat="1" applyFont="1" applyFill="1" applyAlignment="1">
      <alignment vertical="top"/>
    </xf>
    <xf numFmtId="3" fontId="49" fillId="0" borderId="10" xfId="0" applyNumberFormat="1" applyFont="1" applyFill="1" applyBorder="1" applyAlignment="1">
      <alignment horizontal="center" vertical="top" wrapText="1"/>
    </xf>
    <xf numFmtId="9" fontId="51" fillId="0" borderId="0" xfId="57" applyFont="1" applyFill="1" applyAlignment="1">
      <alignment vertical="top"/>
    </xf>
    <xf numFmtId="3" fontId="49" fillId="0" borderId="10" xfId="0" applyNumberFormat="1" applyFont="1" applyFill="1" applyBorder="1" applyAlignment="1">
      <alignment horizontal="center" vertical="center" wrapText="1"/>
    </xf>
    <xf numFmtId="0" fontId="36" fillId="0" borderId="0" xfId="42" applyFill="1" applyAlignment="1" applyProtection="1">
      <alignment vertical="top"/>
      <protection/>
    </xf>
    <xf numFmtId="0" fontId="49" fillId="0" borderId="0" xfId="0" applyFont="1" applyFill="1" applyAlignment="1">
      <alignment horizontal="center" vertical="top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43" fontId="52" fillId="0" borderId="10" xfId="0" applyNumberFormat="1" applyFont="1" applyFill="1" applyBorder="1" applyAlignment="1">
      <alignment vertical="top" wrapText="1"/>
    </xf>
    <xf numFmtId="43" fontId="51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2" fontId="51" fillId="0" borderId="10" xfId="57" applyNumberFormat="1" applyFont="1" applyFill="1" applyBorder="1" applyAlignment="1">
      <alignment vertical="top"/>
    </xf>
    <xf numFmtId="0" fontId="49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vertical="top" wrapText="1"/>
    </xf>
    <xf numFmtId="3" fontId="49" fillId="0" borderId="0" xfId="0" applyNumberFormat="1" applyFont="1" applyFill="1" applyBorder="1" applyAlignment="1">
      <alignment vertical="top"/>
    </xf>
    <xf numFmtId="0" fontId="49" fillId="0" borderId="0" xfId="0" applyFont="1" applyFill="1" applyBorder="1" applyAlignment="1">
      <alignment vertical="top"/>
    </xf>
    <xf numFmtId="2" fontId="49" fillId="0" borderId="0" xfId="0" applyNumberFormat="1" applyFont="1" applyFill="1" applyBorder="1" applyAlignment="1">
      <alignment vertical="top"/>
    </xf>
    <xf numFmtId="178" fontId="51" fillId="0" borderId="0" xfId="0" applyNumberFormat="1" applyFont="1" applyFill="1" applyAlignment="1">
      <alignment vertical="top"/>
    </xf>
    <xf numFmtId="0" fontId="49" fillId="0" borderId="10" xfId="0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6" fontId="51" fillId="0" borderId="10" xfId="0" applyNumberFormat="1" applyFont="1" applyFill="1" applyBorder="1" applyAlignment="1">
      <alignment vertical="top"/>
    </xf>
    <xf numFmtId="166" fontId="49" fillId="0" borderId="10" xfId="0" applyNumberFormat="1" applyFont="1" applyFill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49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0" fillId="0" borderId="0" xfId="0" applyFont="1" applyAlignment="1">
      <alignment horizontal="center" vertical="center"/>
    </xf>
    <xf numFmtId="43" fontId="49" fillId="0" borderId="12" xfId="0" applyNumberFormat="1" applyFont="1" applyFill="1" applyBorder="1" applyAlignment="1">
      <alignment horizontal="center" vertical="top" wrapText="1"/>
    </xf>
    <xf numFmtId="43" fontId="49" fillId="0" borderId="13" xfId="0" applyNumberFormat="1" applyFont="1" applyFill="1" applyBorder="1" applyAlignment="1">
      <alignment horizontal="center" vertical="top" wrapText="1"/>
    </xf>
    <xf numFmtId="43" fontId="49" fillId="0" borderId="14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9" fillId="0" borderId="12" xfId="0" applyNumberFormat="1" applyFont="1" applyFill="1" applyBorder="1" applyAlignment="1">
      <alignment horizontal="center" vertical="center" wrapText="1"/>
    </xf>
    <xf numFmtId="3" fontId="49" fillId="0" borderId="14" xfId="0" applyNumberFormat="1" applyFont="1" applyFill="1" applyBorder="1" applyAlignment="1">
      <alignment horizontal="center" vertical="center" wrapText="1"/>
    </xf>
    <xf numFmtId="3" fontId="49" fillId="0" borderId="12" xfId="0" applyNumberFormat="1" applyFont="1" applyFill="1" applyBorder="1" applyAlignment="1">
      <alignment horizontal="center" vertical="top" wrapText="1"/>
    </xf>
    <xf numFmtId="3" fontId="49" fillId="0" borderId="13" xfId="0" applyNumberFormat="1" applyFont="1" applyFill="1" applyBorder="1" applyAlignment="1">
      <alignment horizontal="center" vertical="top" wrapText="1"/>
    </xf>
    <xf numFmtId="3" fontId="49" fillId="0" borderId="14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2" fontId="49" fillId="0" borderId="12" xfId="0" applyNumberFormat="1" applyFont="1" applyBorder="1" applyAlignment="1">
      <alignment horizontal="right" vertical="center" wrapText="1"/>
    </xf>
    <xf numFmtId="2" fontId="49" fillId="0" borderId="14" xfId="0" applyNumberFormat="1" applyFont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&#1077;&#1083;%20&#1094;&#1077;&#1085;&#1086;&#1086;&#1073;&#1088;&#1072;&#1079;&#1086;&#1074;&#1072;&#1085;&#1080;&#1103;\&#1058;&#1072;&#1088;&#1080;&#1092;&#1085;&#1072;&#1103;%20&#1082;&#1072;&#1084;&#1087;&#1072;&#1085;&#1080;&#1103;%202018\10.%20&#1059;&#1090;&#1074;&#1077;&#1088;&#1078;&#1076;&#1077;&#1085;&#1085;&#1099;&#1077;%20&#1089;&#1073;&#1099;&#1090;&#1086;&#1074;&#1099;&#1077;\!&#1050;&#1040;&#1069;&#1057;%20&#1053;&#1042;&#1042;%202018%20&#1082;&#1086;&#1088;&#1088;.%20&#1050;&#1058;&#105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&#1077;&#1083;%20&#1094;&#1077;&#1085;&#1086;&#1086;&#1073;&#1088;&#1072;&#1079;&#1086;&#1074;&#1072;&#1085;&#1080;&#1103;\&#1058;&#1072;&#1088;&#1080;&#1092;&#1085;&#1072;&#1103;%20&#1082;&#1072;&#1084;&#1087;&#1072;&#1085;&#1080;&#1103;%202017\&#1058;&#1072;&#1088;&#1080;&#1092;&#1099;%20&#1091;&#1090;&#1074;&#1077;&#1088;&#1078;&#1076;&#1077;&#1085;&#1085;&#1099;&#1077;%202017\&#1052;&#1072;&#1090;&#1077;&#1088;&#1080;&#1072;&#1083;&#1099;%20&#1082;&#1086;&#1084;&#1080;&#1089;&#1089;&#1080;&#1080;_23.12.2016\&#1055;&#1086;&#1083;&#1091;&#1095;&#1077;&#1085;&#1086;%20&#1086;&#1090;%20&#1050;&#1058;&#1056;%20&#1052;&#1054;_23.12.2016\&#1040;&#1054;%20&#1040;&#1090;&#1086;&#1084;&#1069;&#1085;&#1077;&#1088;&#1075;&#1086;&#1057;&#1073;&#1099;&#1090;%202017%20-%2016.11.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4;&#1077;&#1085;&#1086;&#1086;&#1073;&#1088;&#1072;&#1079;&#1086;&#1074;&#1072;&#1085;&#1080;&#1103;\&#1058;&#1072;&#1088;&#1080;&#1092;&#1085;&#1072;&#1103;%20&#1082;&#1072;&#1084;&#1087;&#1072;&#1085;&#1080;&#1103;%202019\!&#1057;&#1053;%20&#1087;&#1086;%20&#1085;&#1086;&#1074;&#1086;&#1081;%20&#1084;&#1077;&#1090;&#1086;&#1076;&#1080;&#1082;&#1077;_2019_05.04.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3;&#1040;&#1069;&#1057;_&#1056;&#1072;&#1089;&#1095;&#1077;&#1090;%20&#1057;&#1053;%20&#1085;&#1072;%202019_&#1085;&#1072;%20&#1089;&#1086;&#1075;&#1083;&#1072;&#1089;&#1086;&#1074;&#1072;&#1085;&#1080;&#1077;%2017.04.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4;&#1077;&#1085;&#1086;&#1086;&#1073;&#1088;&#1072;&#1079;&#1086;&#1074;&#1072;&#1085;&#1080;&#1103;\&#1058;&#1072;&#1088;&#1080;&#1092;&#1085;&#1072;&#1103;%20&#1082;&#1072;&#1084;&#1087;&#1072;&#1085;&#1080;&#1103;%202019\!&#1057;&#1053;%20&#1087;&#1086;%20&#1085;&#1086;&#1074;&#1086;&#1081;%20&#1084;&#1077;&#1090;&#1086;&#1076;&#1080;&#1082;&#1077;_2019_17.04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ТР МО"/>
      <sheetName val="вспом расчеты"/>
      <sheetName val="баланс"/>
      <sheetName val="КТР МО (направлен проект)"/>
      <sheetName val="Лист3"/>
      <sheetName val="КТР МО (на правление)"/>
      <sheetName val="КТР МО (перенос на 29)"/>
      <sheetName val="КТР МО (перенос на 29) (2)"/>
    </sheetNames>
    <sheetDataSet>
      <sheetData sheetId="7">
        <row r="4">
          <cell r="E4">
            <v>38768</v>
          </cell>
          <cell r="L4">
            <v>21050</v>
          </cell>
          <cell r="M4">
            <v>344</v>
          </cell>
          <cell r="N4">
            <v>7</v>
          </cell>
          <cell r="Q4">
            <v>1228</v>
          </cell>
        </row>
        <row r="27">
          <cell r="C27">
            <v>153015735.78563774</v>
          </cell>
        </row>
        <row r="30">
          <cell r="C30">
            <v>201771370.8222702</v>
          </cell>
        </row>
        <row r="39">
          <cell r="C39">
            <v>116073971.1891126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бираемость"/>
      <sheetName val="Расчет НВВ"/>
      <sheetName val="Расходы"/>
      <sheetName val="Лист1"/>
      <sheetName val="Лист7"/>
      <sheetName val="Лист8"/>
      <sheetName val="Прил1-2"/>
      <sheetName val="3.1 нас"/>
      <sheetName val="3.15"/>
      <sheetName val="3.6"/>
      <sheetName val="3.7ДЛ"/>
      <sheetName val="3.9ДП"/>
      <sheetName val="3.11 ДП"/>
      <sheetName val="3.13 ДП"/>
      <sheetName val="Формулы 22,23 по средн. тарифам"/>
      <sheetName val="Формулы 22,23 по тарифам Атом"/>
      <sheetName val="Объемы"/>
      <sheetName val="Договора"/>
      <sheetName val="ФОТ"/>
      <sheetName val="Лист4"/>
      <sheetName val="Лист5"/>
      <sheetName val="Аренда2"/>
      <sheetName val="Аренда_"/>
      <sheetName val="Электро"/>
      <sheetName val="Картридж"/>
      <sheetName val="ГСМ"/>
      <sheetName val="Аренда"/>
      <sheetName val="Подписка"/>
      <sheetName val="Рейс"/>
      <sheetName val="Кредит"/>
      <sheetName val="Осталось"/>
      <sheetName val="Лист35"/>
      <sheetName val="Выручка"/>
      <sheetName val="Лист2"/>
      <sheetName val="Лист3"/>
      <sheetName val="Лист6"/>
      <sheetName val="Лист9"/>
      <sheetName val="Сбытовки"/>
    </sheetNames>
    <sheetDataSet>
      <sheetData sheetId="1">
        <row r="51">
          <cell r="G51">
            <v>2874525.7125000004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н"/>
      <sheetName val="утв и факт параметры"/>
      <sheetName val="НВВнас"/>
      <sheetName val="население"/>
      <sheetName val="НВВпп"/>
      <sheetName val="прочие"/>
      <sheetName val="НВВсети"/>
      <sheetName val="сети"/>
      <sheetName val="НВВ справка"/>
      <sheetName val="объемные показатели"/>
      <sheetName val="КТР МО"/>
      <sheetName val="вспом КТР МО"/>
      <sheetName val="ТП и эталоны"/>
      <sheetName val="ценовые параметр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ВВ"/>
      <sheetName val="доп.расчеты"/>
      <sheetName val="ТП и эталоны"/>
    </sheetNames>
    <sheetDataSet>
      <sheetData sheetId="0">
        <row r="46">
          <cell r="C46">
            <v>1326122242.3654056</v>
          </cell>
        </row>
        <row r="51">
          <cell r="D51">
            <v>0.1666493</v>
          </cell>
          <cell r="J51">
            <v>0.21856</v>
          </cell>
          <cell r="K51">
            <v>0.09344</v>
          </cell>
          <cell r="L51">
            <v>0.07285</v>
          </cell>
          <cell r="M51">
            <v>0.233706</v>
          </cell>
        </row>
        <row r="52">
          <cell r="D52">
            <v>0.17230091631056607</v>
          </cell>
          <cell r="J52">
            <v>0.5823512199087252</v>
          </cell>
          <cell r="K52">
            <v>0.2297452764403896</v>
          </cell>
          <cell r="L52">
            <v>0.1941170733029084</v>
          </cell>
          <cell r="M52">
            <v>1.4024041426718423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н"/>
      <sheetName val="утв и факт параметры"/>
      <sheetName val="НВВнас"/>
      <sheetName val="население"/>
      <sheetName val="НВВпп"/>
      <sheetName val="прочие"/>
      <sheetName val="НВВсети"/>
      <sheetName val="сети"/>
      <sheetName val="НВВ справка"/>
      <sheetName val="объемные показатели"/>
      <sheetName val="КТР МО"/>
      <sheetName val="вспом КТР МО"/>
      <sheetName val="ТП и эталоны"/>
      <sheetName val="ценовые параметры"/>
      <sheetName val="!СН по новой методике_2019_17"/>
    </sheetNames>
    <sheetDataSet>
      <sheetData sheetId="8">
        <row r="3">
          <cell r="E3">
            <v>124224469.749721</v>
          </cell>
          <cell r="F3">
            <v>220498718.76556212</v>
          </cell>
          <cell r="G3">
            <v>125635626.6071273</v>
          </cell>
        </row>
      </sheetData>
      <sheetData sheetId="12">
        <row r="9">
          <cell r="F9">
            <v>294102</v>
          </cell>
          <cell r="G9">
            <v>17921</v>
          </cell>
          <cell r="H9">
            <v>7631</v>
          </cell>
          <cell r="I9">
            <v>8059</v>
          </cell>
          <cell r="J9">
            <v>29222</v>
          </cell>
          <cell r="K9">
            <v>431</v>
          </cell>
          <cell r="L9">
            <v>7</v>
          </cell>
          <cell r="M9">
            <v>1232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atomsbt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6384" width="9.140625" style="70" customWidth="1"/>
  </cols>
  <sheetData>
    <row r="2" ht="12.75">
      <c r="B2" s="70" t="s">
        <v>122</v>
      </c>
    </row>
    <row r="3" ht="12.75">
      <c r="B3" s="70" t="s">
        <v>123</v>
      </c>
    </row>
    <row r="4" ht="12.75">
      <c r="B4" s="70" t="s">
        <v>124</v>
      </c>
    </row>
    <row r="5" ht="12.75">
      <c r="B5" s="70" t="s">
        <v>125</v>
      </c>
    </row>
    <row r="8" spans="2:11" ht="15.75">
      <c r="B8" s="71"/>
      <c r="C8" s="71"/>
      <c r="D8" s="71"/>
      <c r="E8" s="71"/>
      <c r="F8" s="71" t="s">
        <v>126</v>
      </c>
      <c r="G8" s="71"/>
      <c r="H8" s="71"/>
      <c r="I8" s="71"/>
      <c r="J8" s="71"/>
      <c r="K8" s="71"/>
    </row>
    <row r="9" spans="2:11" ht="15.75">
      <c r="B9" s="79" t="s">
        <v>127</v>
      </c>
      <c r="C9" s="79"/>
      <c r="D9" s="79"/>
      <c r="E9" s="79"/>
      <c r="F9" s="79"/>
      <c r="G9" s="79"/>
      <c r="H9" s="79"/>
      <c r="I9" s="79"/>
      <c r="J9" s="79"/>
      <c r="K9" s="79"/>
    </row>
    <row r="10" spans="2:8" ht="13.5" thickBot="1">
      <c r="B10" s="80" t="s">
        <v>128</v>
      </c>
      <c r="C10" s="80"/>
      <c r="D10" s="80"/>
      <c r="E10" s="80"/>
      <c r="F10" s="80"/>
      <c r="G10" s="72">
        <v>2019</v>
      </c>
      <c r="H10" s="70" t="s">
        <v>129</v>
      </c>
    </row>
    <row r="11" spans="3:9" ht="12.75" customHeight="1">
      <c r="C11" s="73"/>
      <c r="D11" s="73"/>
      <c r="E11" s="73"/>
      <c r="F11" s="80" t="s">
        <v>130</v>
      </c>
      <c r="G11" s="80"/>
      <c r="H11" s="80"/>
      <c r="I11" s="80"/>
    </row>
    <row r="12" spans="2:11" ht="32.25" customHeight="1">
      <c r="B12" s="80" t="s">
        <v>131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2:11" ht="16.5" customHeight="1">
      <c r="B13" s="80" t="s">
        <v>132</v>
      </c>
      <c r="C13" s="80"/>
      <c r="D13" s="80"/>
      <c r="E13" s="80"/>
      <c r="F13" s="80"/>
      <c r="G13" s="80"/>
      <c r="H13" s="80"/>
      <c r="I13" s="80"/>
      <c r="J13" s="80"/>
      <c r="K13" s="80"/>
    </row>
  </sheetData>
  <sheetProtection/>
  <mergeCells count="5">
    <mergeCell ref="B9:K9"/>
    <mergeCell ref="B10:F10"/>
    <mergeCell ref="F11:I11"/>
    <mergeCell ref="B12:K12"/>
    <mergeCell ref="B13:K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0.421875" style="74" customWidth="1"/>
    <col min="2" max="2" width="68.00390625" style="74" customWidth="1"/>
    <col min="3" max="16384" width="9.140625" style="74" customWidth="1"/>
  </cols>
  <sheetData>
    <row r="1" ht="15.75">
      <c r="B1" s="74" t="s">
        <v>133</v>
      </c>
    </row>
    <row r="2" ht="15.75">
      <c r="B2" s="75" t="s">
        <v>134</v>
      </c>
    </row>
    <row r="3" ht="33" customHeight="1">
      <c r="A3" s="71" t="s">
        <v>135</v>
      </c>
    </row>
    <row r="4" spans="1:2" ht="15.75">
      <c r="A4" s="74" t="s">
        <v>136</v>
      </c>
      <c r="B4" s="76" t="s">
        <v>137</v>
      </c>
    </row>
    <row r="5" ht="18" customHeight="1">
      <c r="B5" s="76"/>
    </row>
    <row r="6" spans="1:2" ht="15.75">
      <c r="A6" s="74" t="s">
        <v>138</v>
      </c>
      <c r="B6" s="76" t="s">
        <v>139</v>
      </c>
    </row>
    <row r="7" ht="15.75">
      <c r="B7" s="76"/>
    </row>
    <row r="8" spans="1:2" ht="15.75">
      <c r="A8" s="74" t="s">
        <v>140</v>
      </c>
      <c r="B8" s="76" t="s">
        <v>141</v>
      </c>
    </row>
    <row r="9" ht="15.75">
      <c r="B9" s="76" t="s">
        <v>142</v>
      </c>
    </row>
    <row r="10" spans="1:2" ht="36" customHeight="1">
      <c r="A10" s="74" t="s">
        <v>143</v>
      </c>
      <c r="B10" s="76" t="s">
        <v>141</v>
      </c>
    </row>
    <row r="11" ht="15.75">
      <c r="B11" s="76"/>
    </row>
    <row r="12" spans="1:2" ht="15.75">
      <c r="A12" s="74" t="s">
        <v>144</v>
      </c>
      <c r="B12" s="77">
        <v>7704228075</v>
      </c>
    </row>
    <row r="13" ht="15.75">
      <c r="B13" s="77"/>
    </row>
    <row r="14" spans="1:2" ht="15.75">
      <c r="A14" s="74" t="s">
        <v>145</v>
      </c>
      <c r="B14" s="78">
        <v>997650001</v>
      </c>
    </row>
    <row r="15" spans="1:2" ht="27" customHeight="1">
      <c r="A15" s="74" t="s">
        <v>146</v>
      </c>
      <c r="B15" s="76" t="s">
        <v>153</v>
      </c>
    </row>
    <row r="16" ht="15.75">
      <c r="B16" s="76"/>
    </row>
    <row r="17" spans="1:2" ht="15.75">
      <c r="A17" s="74" t="s">
        <v>147</v>
      </c>
      <c r="B17" s="76" t="s">
        <v>148</v>
      </c>
    </row>
    <row r="18" ht="15.75">
      <c r="B18" s="76"/>
    </row>
    <row r="19" spans="1:2" ht="15.75">
      <c r="A19" s="74" t="s">
        <v>149</v>
      </c>
      <c r="B19" s="76" t="s">
        <v>150</v>
      </c>
    </row>
    <row r="20" ht="15.75">
      <c r="B20" s="76"/>
    </row>
    <row r="21" spans="1:2" ht="15.75">
      <c r="A21" s="74" t="s">
        <v>151</v>
      </c>
      <c r="B21" s="76" t="s">
        <v>152</v>
      </c>
    </row>
  </sheetData>
  <sheetProtection/>
  <hyperlinks>
    <hyperlink ref="B17" r:id="rId1" display="info@atomsbt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1"/>
  <sheetViews>
    <sheetView tabSelected="1" view="pageBreakPreview" zoomScale="80" zoomScaleNormal="80" zoomScaleSheetLayoutView="80" zoomScalePageLayoutView="0" workbookViewId="0" topLeftCell="A82">
      <selection activeCell="F38" sqref="F38"/>
    </sheetView>
  </sheetViews>
  <sheetFormatPr defaultColWidth="9.140625" defaultRowHeight="15"/>
  <cols>
    <col min="1" max="1" width="9.140625" style="5" customWidth="1"/>
    <col min="2" max="2" width="49.8515625" style="3" customWidth="1"/>
    <col min="3" max="3" width="13.28125" style="2" customWidth="1"/>
    <col min="4" max="4" width="24.28125" style="1" customWidth="1"/>
    <col min="5" max="5" width="24.7109375" style="10" customWidth="1"/>
    <col min="6" max="6" width="25.140625" style="10" customWidth="1"/>
    <col min="7" max="7" width="15.00390625" style="1" customWidth="1"/>
    <col min="8" max="8" width="14.28125" style="1" bestFit="1" customWidth="1"/>
    <col min="9" max="9" width="12.8515625" style="1" customWidth="1"/>
    <col min="10" max="12" width="10.140625" style="1" bestFit="1" customWidth="1"/>
    <col min="13" max="16384" width="9.140625" style="1" customWidth="1"/>
  </cols>
  <sheetData>
    <row r="1" spans="5:6" ht="41.25" customHeight="1">
      <c r="E1" s="81" t="s">
        <v>104</v>
      </c>
      <c r="F1" s="81"/>
    </row>
    <row r="2" ht="15"/>
    <row r="3" spans="1:6" s="9" customFormat="1" ht="20.25" customHeight="1">
      <c r="A3" s="83" t="s">
        <v>105</v>
      </c>
      <c r="B3" s="83"/>
      <c r="C3" s="83"/>
      <c r="D3" s="83"/>
      <c r="E3" s="83"/>
      <c r="F3" s="83"/>
    </row>
    <row r="4" spans="1:6" s="9" customFormat="1" ht="20.25" customHeight="1">
      <c r="A4" s="83" t="s">
        <v>106</v>
      </c>
      <c r="B4" s="83"/>
      <c r="C4" s="83"/>
      <c r="D4" s="83"/>
      <c r="E4" s="83"/>
      <c r="F4" s="83"/>
    </row>
    <row r="5" ht="15"/>
    <row r="6" spans="1:6" s="4" customFormat="1" ht="60">
      <c r="A6" s="64" t="s">
        <v>0</v>
      </c>
      <c r="B6" s="64" t="s">
        <v>1</v>
      </c>
      <c r="C6" s="64" t="s">
        <v>2</v>
      </c>
      <c r="D6" s="64" t="s">
        <v>98</v>
      </c>
      <c r="E6" s="65" t="s">
        <v>97</v>
      </c>
      <c r="F6" s="65" t="s">
        <v>96</v>
      </c>
    </row>
    <row r="7" spans="1:6" s="27" customFormat="1" ht="28.5">
      <c r="A7" s="25" t="s">
        <v>3</v>
      </c>
      <c r="B7" s="26" t="s">
        <v>4</v>
      </c>
      <c r="C7" s="25" t="s">
        <v>13</v>
      </c>
      <c r="D7" s="54">
        <v>4087143.428</v>
      </c>
      <c r="E7" s="54">
        <v>4094000</v>
      </c>
      <c r="F7" s="54">
        <v>3993276.3000000003</v>
      </c>
    </row>
    <row r="8" spans="1:6" s="31" customFormat="1" ht="15">
      <c r="A8" s="28"/>
      <c r="B8" s="29" t="s">
        <v>12</v>
      </c>
      <c r="C8" s="28"/>
      <c r="D8" s="53">
        <v>0</v>
      </c>
      <c r="E8" s="53">
        <v>0</v>
      </c>
      <c r="F8" s="53">
        <v>0</v>
      </c>
    </row>
    <row r="9" spans="1:6" s="27" customFormat="1" ht="28.5">
      <c r="A9" s="25" t="s">
        <v>5</v>
      </c>
      <c r="B9" s="26" t="s">
        <v>86</v>
      </c>
      <c r="C9" s="25" t="s">
        <v>13</v>
      </c>
      <c r="D9" s="54">
        <v>996554.751</v>
      </c>
      <c r="E9" s="54">
        <v>997000.1</v>
      </c>
      <c r="F9" s="54">
        <v>1005000.0000000001</v>
      </c>
    </row>
    <row r="10" spans="1:6" s="27" customFormat="1" ht="14.25">
      <c r="A10" s="25" t="s">
        <v>6</v>
      </c>
      <c r="B10" s="26" t="s">
        <v>7</v>
      </c>
      <c r="C10" s="25" t="s">
        <v>13</v>
      </c>
      <c r="D10" s="54">
        <v>0</v>
      </c>
      <c r="E10" s="54">
        <v>0</v>
      </c>
      <c r="F10" s="54">
        <v>0</v>
      </c>
    </row>
    <row r="11" spans="1:6" s="34" customFormat="1" ht="15">
      <c r="A11" s="32"/>
      <c r="B11" s="33" t="s">
        <v>8</v>
      </c>
      <c r="C11" s="32" t="s">
        <v>13</v>
      </c>
      <c r="D11" s="53">
        <v>0</v>
      </c>
      <c r="E11" s="53">
        <v>0</v>
      </c>
      <c r="F11" s="53">
        <v>0</v>
      </c>
    </row>
    <row r="12" spans="1:6" s="34" customFormat="1" ht="15">
      <c r="A12" s="32"/>
      <c r="B12" s="33" t="s">
        <v>9</v>
      </c>
      <c r="C12" s="32" t="s">
        <v>13</v>
      </c>
      <c r="D12" s="53">
        <v>0</v>
      </c>
      <c r="E12" s="53">
        <v>0</v>
      </c>
      <c r="F12" s="53">
        <v>0</v>
      </c>
    </row>
    <row r="13" spans="1:6" s="27" customFormat="1" ht="14.25">
      <c r="A13" s="25" t="s">
        <v>10</v>
      </c>
      <c r="B13" s="26" t="s">
        <v>11</v>
      </c>
      <c r="C13" s="25" t="s">
        <v>13</v>
      </c>
      <c r="D13" s="54">
        <v>996554.751</v>
      </c>
      <c r="E13" s="54">
        <v>997000.1</v>
      </c>
      <c r="F13" s="54">
        <v>1005000.0000000001</v>
      </c>
    </row>
    <row r="14" spans="1:6" s="34" customFormat="1" ht="15">
      <c r="A14" s="32"/>
      <c r="B14" s="33" t="s">
        <v>8</v>
      </c>
      <c r="C14" s="32" t="s">
        <v>13</v>
      </c>
      <c r="D14" s="53">
        <v>503956.3869999999</v>
      </c>
      <c r="E14" s="53">
        <v>508470.1</v>
      </c>
      <c r="F14" s="53">
        <v>508369.20800000004</v>
      </c>
    </row>
    <row r="15" spans="1:6" s="34" customFormat="1" ht="15">
      <c r="A15" s="32"/>
      <c r="B15" s="33" t="s">
        <v>9</v>
      </c>
      <c r="C15" s="32" t="s">
        <v>13</v>
      </c>
      <c r="D15" s="53">
        <v>492598.36400000006</v>
      </c>
      <c r="E15" s="53">
        <v>488530</v>
      </c>
      <c r="F15" s="53">
        <v>496630.7920000001</v>
      </c>
    </row>
    <row r="16" spans="1:6" s="31" customFormat="1" ht="15">
      <c r="A16" s="28"/>
      <c r="B16" s="29" t="s">
        <v>12</v>
      </c>
      <c r="C16" s="28"/>
      <c r="D16" s="53">
        <v>0</v>
      </c>
      <c r="E16" s="53">
        <v>0</v>
      </c>
      <c r="F16" s="53">
        <v>0</v>
      </c>
    </row>
    <row r="17" spans="1:8" s="27" customFormat="1" ht="60.75" customHeight="1">
      <c r="A17" s="25" t="s">
        <v>14</v>
      </c>
      <c r="B17" s="26" t="s">
        <v>15</v>
      </c>
      <c r="C17" s="25" t="s">
        <v>13</v>
      </c>
      <c r="D17" s="54">
        <v>271795.966</v>
      </c>
      <c r="E17" s="84" t="s">
        <v>103</v>
      </c>
      <c r="F17" s="54">
        <v>274097.8148929525</v>
      </c>
      <c r="H17" s="35"/>
    </row>
    <row r="18" spans="1:8" s="27" customFormat="1" ht="28.5">
      <c r="A18" s="25" t="s">
        <v>16</v>
      </c>
      <c r="B18" s="26" t="s">
        <v>7</v>
      </c>
      <c r="C18" s="25" t="s">
        <v>13</v>
      </c>
      <c r="D18" s="54">
        <v>0</v>
      </c>
      <c r="E18" s="85"/>
      <c r="F18" s="54">
        <v>0</v>
      </c>
      <c r="H18" s="35"/>
    </row>
    <row r="19" spans="1:8" s="34" customFormat="1" ht="15">
      <c r="A19" s="32"/>
      <c r="B19" s="33" t="s">
        <v>8</v>
      </c>
      <c r="C19" s="32" t="s">
        <v>13</v>
      </c>
      <c r="D19" s="53">
        <v>0</v>
      </c>
      <c r="E19" s="85"/>
      <c r="F19" s="53">
        <v>0</v>
      </c>
      <c r="H19" s="35"/>
    </row>
    <row r="20" spans="1:6" s="34" customFormat="1" ht="15">
      <c r="A20" s="32"/>
      <c r="B20" s="33" t="s">
        <v>9</v>
      </c>
      <c r="C20" s="32" t="s">
        <v>13</v>
      </c>
      <c r="D20" s="53">
        <v>0</v>
      </c>
      <c r="E20" s="85"/>
      <c r="F20" s="53">
        <v>0</v>
      </c>
    </row>
    <row r="21" spans="1:6" s="27" customFormat="1" ht="28.5">
      <c r="A21" s="25" t="s">
        <v>17</v>
      </c>
      <c r="B21" s="26" t="s">
        <v>11</v>
      </c>
      <c r="C21" s="25" t="s">
        <v>13</v>
      </c>
      <c r="D21" s="54">
        <v>271795.966</v>
      </c>
      <c r="E21" s="85"/>
      <c r="F21" s="54">
        <v>274097.8148929525</v>
      </c>
    </row>
    <row r="22" spans="1:12" s="34" customFormat="1" ht="15">
      <c r="A22" s="32"/>
      <c r="B22" s="33" t="s">
        <v>8</v>
      </c>
      <c r="C22" s="32" t="s">
        <v>13</v>
      </c>
      <c r="D22" s="53">
        <v>134867.192</v>
      </c>
      <c r="E22" s="85"/>
      <c r="F22" s="53">
        <v>136048.1370032204</v>
      </c>
      <c r="G22" s="36"/>
      <c r="H22" s="36"/>
      <c r="I22" s="36"/>
      <c r="J22" s="36"/>
      <c r="K22" s="36"/>
      <c r="L22" s="36"/>
    </row>
    <row r="23" spans="1:12" s="34" customFormat="1" ht="15">
      <c r="A23" s="32"/>
      <c r="B23" s="33" t="s">
        <v>9</v>
      </c>
      <c r="C23" s="32" t="s">
        <v>13</v>
      </c>
      <c r="D23" s="53">
        <v>136928.774</v>
      </c>
      <c r="E23" s="85"/>
      <c r="F23" s="53">
        <v>138049.6778897321</v>
      </c>
      <c r="G23" s="36"/>
      <c r="H23" s="36"/>
      <c r="I23" s="36"/>
      <c r="J23" s="36"/>
      <c r="K23" s="36"/>
      <c r="L23" s="36"/>
    </row>
    <row r="24" spans="1:6" s="27" customFormat="1" ht="57">
      <c r="A24" s="25" t="s">
        <v>18</v>
      </c>
      <c r="B24" s="26" t="s">
        <v>88</v>
      </c>
      <c r="C24" s="25" t="s">
        <v>13</v>
      </c>
      <c r="D24" s="54">
        <v>578458.674</v>
      </c>
      <c r="E24" s="85"/>
      <c r="F24" s="54">
        <v>583359.5408343222</v>
      </c>
    </row>
    <row r="25" spans="1:6" s="27" customFormat="1" ht="28.5">
      <c r="A25" s="25" t="s">
        <v>19</v>
      </c>
      <c r="B25" s="26" t="s">
        <v>7</v>
      </c>
      <c r="C25" s="25" t="s">
        <v>13</v>
      </c>
      <c r="D25" s="54">
        <v>0</v>
      </c>
      <c r="E25" s="85"/>
      <c r="F25" s="54">
        <v>0</v>
      </c>
    </row>
    <row r="26" spans="1:6" s="34" customFormat="1" ht="15">
      <c r="A26" s="32"/>
      <c r="B26" s="33" t="s">
        <v>8</v>
      </c>
      <c r="C26" s="32" t="s">
        <v>13</v>
      </c>
      <c r="D26" s="53">
        <v>0</v>
      </c>
      <c r="E26" s="85"/>
      <c r="F26" s="53">
        <v>0</v>
      </c>
    </row>
    <row r="27" spans="1:6" s="34" customFormat="1" ht="15">
      <c r="A27" s="32"/>
      <c r="B27" s="33" t="s">
        <v>9</v>
      </c>
      <c r="C27" s="32" t="s">
        <v>13</v>
      </c>
      <c r="D27" s="53">
        <v>0</v>
      </c>
      <c r="E27" s="85"/>
      <c r="F27" s="53">
        <v>0</v>
      </c>
    </row>
    <row r="28" spans="1:6" s="27" customFormat="1" ht="28.5">
      <c r="A28" s="25" t="s">
        <v>20</v>
      </c>
      <c r="B28" s="26" t="s">
        <v>11</v>
      </c>
      <c r="C28" s="25" t="s">
        <v>13</v>
      </c>
      <c r="D28" s="54">
        <v>578458.674</v>
      </c>
      <c r="E28" s="85"/>
      <c r="F28" s="54">
        <v>583359.5408343222</v>
      </c>
    </row>
    <row r="29" spans="1:12" s="34" customFormat="1" ht="15">
      <c r="A29" s="32"/>
      <c r="B29" s="33" t="s">
        <v>8</v>
      </c>
      <c r="C29" s="32" t="s">
        <v>13</v>
      </c>
      <c r="D29" s="53">
        <v>290334.5089999999</v>
      </c>
      <c r="E29" s="85"/>
      <c r="F29" s="53">
        <v>292876.781012796</v>
      </c>
      <c r="G29" s="36"/>
      <c r="H29" s="36"/>
      <c r="I29" s="36"/>
      <c r="J29" s="36"/>
      <c r="K29" s="36"/>
      <c r="L29" s="36"/>
    </row>
    <row r="30" spans="1:12" s="34" customFormat="1" ht="15">
      <c r="A30" s="32"/>
      <c r="B30" s="33" t="s">
        <v>9</v>
      </c>
      <c r="C30" s="32" t="s">
        <v>13</v>
      </c>
      <c r="D30" s="53">
        <v>288124.16500000004</v>
      </c>
      <c r="E30" s="85"/>
      <c r="F30" s="53">
        <v>290482.7598215262</v>
      </c>
      <c r="G30" s="36"/>
      <c r="H30" s="36"/>
      <c r="I30" s="36"/>
      <c r="J30" s="36"/>
      <c r="K30" s="36"/>
      <c r="L30" s="36"/>
    </row>
    <row r="31" spans="1:6" s="27" customFormat="1" ht="57">
      <c r="A31" s="25" t="s">
        <v>21</v>
      </c>
      <c r="B31" s="26" t="s">
        <v>89</v>
      </c>
      <c r="C31" s="25" t="s">
        <v>13</v>
      </c>
      <c r="D31" s="54">
        <v>0</v>
      </c>
      <c r="E31" s="85"/>
      <c r="F31" s="54">
        <v>0</v>
      </c>
    </row>
    <row r="32" spans="1:6" s="27" customFormat="1" ht="28.5">
      <c r="A32" s="25" t="s">
        <v>22</v>
      </c>
      <c r="B32" s="26" t="s">
        <v>7</v>
      </c>
      <c r="C32" s="25" t="s">
        <v>13</v>
      </c>
      <c r="D32" s="54">
        <v>0</v>
      </c>
      <c r="E32" s="85"/>
      <c r="F32" s="54">
        <v>0</v>
      </c>
    </row>
    <row r="33" spans="1:6" s="34" customFormat="1" ht="15">
      <c r="A33" s="32"/>
      <c r="B33" s="33" t="s">
        <v>8</v>
      </c>
      <c r="C33" s="32" t="s">
        <v>13</v>
      </c>
      <c r="D33" s="53">
        <v>0</v>
      </c>
      <c r="E33" s="85"/>
      <c r="F33" s="53">
        <v>0</v>
      </c>
    </row>
    <row r="34" spans="1:6" s="34" customFormat="1" ht="15">
      <c r="A34" s="32"/>
      <c r="B34" s="33" t="s">
        <v>9</v>
      </c>
      <c r="C34" s="32" t="s">
        <v>13</v>
      </c>
      <c r="D34" s="53">
        <v>0</v>
      </c>
      <c r="E34" s="85"/>
      <c r="F34" s="53">
        <v>0</v>
      </c>
    </row>
    <row r="35" spans="1:6" s="27" customFormat="1" ht="28.5">
      <c r="A35" s="25" t="s">
        <v>23</v>
      </c>
      <c r="B35" s="26" t="s">
        <v>11</v>
      </c>
      <c r="C35" s="25" t="s">
        <v>13</v>
      </c>
      <c r="D35" s="54">
        <v>0</v>
      </c>
      <c r="E35" s="85"/>
      <c r="F35" s="54">
        <v>0</v>
      </c>
    </row>
    <row r="36" spans="1:6" s="34" customFormat="1" ht="15">
      <c r="A36" s="32"/>
      <c r="B36" s="33" t="s">
        <v>8</v>
      </c>
      <c r="C36" s="32" t="s">
        <v>13</v>
      </c>
      <c r="D36" s="53">
        <v>0</v>
      </c>
      <c r="E36" s="85"/>
      <c r="F36" s="53">
        <v>0</v>
      </c>
    </row>
    <row r="37" spans="1:6" s="38" customFormat="1" ht="15">
      <c r="A37" s="37"/>
      <c r="B37" s="33" t="s">
        <v>9</v>
      </c>
      <c r="C37" s="32" t="s">
        <v>13</v>
      </c>
      <c r="D37" s="53">
        <v>0</v>
      </c>
      <c r="E37" s="85"/>
      <c r="F37" s="53">
        <v>0</v>
      </c>
    </row>
    <row r="38" spans="1:6" s="39" customFormat="1" ht="61.5" customHeight="1">
      <c r="A38" s="25" t="s">
        <v>24</v>
      </c>
      <c r="B38" s="26" t="s">
        <v>27</v>
      </c>
      <c r="C38" s="25" t="s">
        <v>13</v>
      </c>
      <c r="D38" s="54">
        <v>16681.878</v>
      </c>
      <c r="E38" s="85"/>
      <c r="F38" s="54">
        <v>16824.285487715748</v>
      </c>
    </row>
    <row r="39" spans="1:6" s="39" customFormat="1" ht="28.5">
      <c r="A39" s="25" t="s">
        <v>25</v>
      </c>
      <c r="B39" s="26" t="s">
        <v>7</v>
      </c>
      <c r="C39" s="25" t="s">
        <v>13</v>
      </c>
      <c r="D39" s="54">
        <v>0</v>
      </c>
      <c r="E39" s="85"/>
      <c r="F39" s="54">
        <v>0</v>
      </c>
    </row>
    <row r="40" spans="1:6" s="34" customFormat="1" ht="15">
      <c r="A40" s="32"/>
      <c r="B40" s="33" t="s">
        <v>8</v>
      </c>
      <c r="C40" s="32" t="s">
        <v>13</v>
      </c>
      <c r="D40" s="53">
        <v>0</v>
      </c>
      <c r="E40" s="85"/>
      <c r="F40" s="53">
        <v>0</v>
      </c>
    </row>
    <row r="41" spans="1:6" s="34" customFormat="1" ht="15">
      <c r="A41" s="32"/>
      <c r="B41" s="33" t="s">
        <v>9</v>
      </c>
      <c r="C41" s="32" t="s">
        <v>13</v>
      </c>
      <c r="D41" s="53">
        <v>0</v>
      </c>
      <c r="E41" s="85"/>
      <c r="F41" s="53">
        <v>0</v>
      </c>
    </row>
    <row r="42" spans="1:6" s="39" customFormat="1" ht="28.5">
      <c r="A42" s="25" t="s">
        <v>26</v>
      </c>
      <c r="B42" s="26" t="s">
        <v>11</v>
      </c>
      <c r="C42" s="25" t="s">
        <v>13</v>
      </c>
      <c r="D42" s="54">
        <v>16681.878</v>
      </c>
      <c r="E42" s="85"/>
      <c r="F42" s="54">
        <v>16824.285487715748</v>
      </c>
    </row>
    <row r="43" spans="1:6" s="34" customFormat="1" ht="15">
      <c r="A43" s="32"/>
      <c r="B43" s="33" t="s">
        <v>8</v>
      </c>
      <c r="C43" s="32" t="s">
        <v>13</v>
      </c>
      <c r="D43" s="53">
        <v>10255.723</v>
      </c>
      <c r="E43" s="85"/>
      <c r="F43" s="53">
        <v>10345.525750777686</v>
      </c>
    </row>
    <row r="44" spans="1:6" s="34" customFormat="1" ht="15">
      <c r="A44" s="32"/>
      <c r="B44" s="33" t="s">
        <v>9</v>
      </c>
      <c r="C44" s="32" t="s">
        <v>13</v>
      </c>
      <c r="D44" s="53">
        <v>6426.155</v>
      </c>
      <c r="E44" s="85"/>
      <c r="F44" s="53">
        <v>6478.759736938062</v>
      </c>
    </row>
    <row r="45" spans="1:6" s="39" customFormat="1" ht="28.5">
      <c r="A45" s="25" t="s">
        <v>28</v>
      </c>
      <c r="B45" s="26" t="s">
        <v>87</v>
      </c>
      <c r="C45" s="25" t="s">
        <v>13</v>
      </c>
      <c r="D45" s="54">
        <v>69923.698</v>
      </c>
      <c r="E45" s="85"/>
      <c r="F45" s="54">
        <v>70516.50140705885</v>
      </c>
    </row>
    <row r="46" spans="1:6" s="39" customFormat="1" ht="28.5">
      <c r="A46" s="25" t="s">
        <v>29</v>
      </c>
      <c r="B46" s="26" t="s">
        <v>7</v>
      </c>
      <c r="C46" s="25" t="s">
        <v>13</v>
      </c>
      <c r="D46" s="54">
        <v>0</v>
      </c>
      <c r="E46" s="85"/>
      <c r="F46" s="54">
        <v>0</v>
      </c>
    </row>
    <row r="47" spans="1:6" s="34" customFormat="1" ht="15">
      <c r="A47" s="32"/>
      <c r="B47" s="33" t="s">
        <v>8</v>
      </c>
      <c r="C47" s="32" t="s">
        <v>13</v>
      </c>
      <c r="D47" s="53">
        <v>0</v>
      </c>
      <c r="E47" s="85"/>
      <c r="F47" s="53">
        <v>0</v>
      </c>
    </row>
    <row r="48" spans="1:6" s="34" customFormat="1" ht="15">
      <c r="A48" s="32"/>
      <c r="B48" s="33" t="s">
        <v>9</v>
      </c>
      <c r="C48" s="32" t="s">
        <v>13</v>
      </c>
      <c r="D48" s="53">
        <v>0</v>
      </c>
      <c r="E48" s="85"/>
      <c r="F48" s="53">
        <v>0</v>
      </c>
    </row>
    <row r="49" spans="1:6" s="39" customFormat="1" ht="28.5">
      <c r="A49" s="25" t="s">
        <v>30</v>
      </c>
      <c r="B49" s="26" t="s">
        <v>11</v>
      </c>
      <c r="C49" s="25" t="s">
        <v>13</v>
      </c>
      <c r="D49" s="54">
        <v>69923.698</v>
      </c>
      <c r="E49" s="85"/>
      <c r="F49" s="54">
        <v>70516.50140705885</v>
      </c>
    </row>
    <row r="50" spans="1:12" s="34" customFormat="1" ht="15">
      <c r="A50" s="32"/>
      <c r="B50" s="33" t="s">
        <v>8</v>
      </c>
      <c r="C50" s="32" t="s">
        <v>13</v>
      </c>
      <c r="D50" s="53">
        <v>35779.09199999998</v>
      </c>
      <c r="E50" s="85"/>
      <c r="F50" s="53">
        <v>36092.38642906441</v>
      </c>
      <c r="G50" s="36"/>
      <c r="H50" s="36"/>
      <c r="I50" s="36"/>
      <c r="J50" s="36"/>
      <c r="K50" s="36"/>
      <c r="L50" s="36"/>
    </row>
    <row r="51" spans="1:12" s="34" customFormat="1" ht="15">
      <c r="A51" s="32"/>
      <c r="B51" s="33" t="s">
        <v>9</v>
      </c>
      <c r="C51" s="32" t="s">
        <v>13</v>
      </c>
      <c r="D51" s="53">
        <v>34144.60600000001</v>
      </c>
      <c r="E51" s="85"/>
      <c r="F51" s="53">
        <v>34424.11497799443</v>
      </c>
      <c r="G51" s="36"/>
      <c r="H51" s="36"/>
      <c r="I51" s="36"/>
      <c r="J51" s="36"/>
      <c r="K51" s="36"/>
      <c r="L51" s="36"/>
    </row>
    <row r="52" spans="1:6" s="39" customFormat="1" ht="28.5">
      <c r="A52" s="25" t="s">
        <v>31</v>
      </c>
      <c r="B52" s="26" t="s">
        <v>95</v>
      </c>
      <c r="C52" s="25" t="s">
        <v>13</v>
      </c>
      <c r="D52" s="54">
        <v>59694.53499999999</v>
      </c>
      <c r="E52" s="85"/>
      <c r="F52" s="54">
        <v>60201.85737795087</v>
      </c>
    </row>
    <row r="53" spans="1:6" s="39" customFormat="1" ht="28.5">
      <c r="A53" s="25" t="s">
        <v>32</v>
      </c>
      <c r="B53" s="26" t="s">
        <v>7</v>
      </c>
      <c r="C53" s="25" t="s">
        <v>13</v>
      </c>
      <c r="D53" s="54">
        <v>0</v>
      </c>
      <c r="E53" s="85"/>
      <c r="F53" s="54">
        <v>0</v>
      </c>
    </row>
    <row r="54" spans="1:6" s="34" customFormat="1" ht="15">
      <c r="A54" s="32"/>
      <c r="B54" s="33" t="s">
        <v>8</v>
      </c>
      <c r="C54" s="32" t="s">
        <v>13</v>
      </c>
      <c r="D54" s="53">
        <v>0</v>
      </c>
      <c r="E54" s="85"/>
      <c r="F54" s="53">
        <v>0</v>
      </c>
    </row>
    <row r="55" spans="1:6" s="34" customFormat="1" ht="15">
      <c r="A55" s="32"/>
      <c r="B55" s="33" t="s">
        <v>9</v>
      </c>
      <c r="C55" s="32" t="s">
        <v>13</v>
      </c>
      <c r="D55" s="53">
        <v>0</v>
      </c>
      <c r="E55" s="85"/>
      <c r="F55" s="53">
        <v>0</v>
      </c>
    </row>
    <row r="56" spans="1:6" s="39" customFormat="1" ht="28.5">
      <c r="A56" s="25" t="s">
        <v>33</v>
      </c>
      <c r="B56" s="26" t="s">
        <v>11</v>
      </c>
      <c r="C56" s="25" t="s">
        <v>13</v>
      </c>
      <c r="D56" s="54">
        <v>59694.53499999999</v>
      </c>
      <c r="E56" s="85"/>
      <c r="F56" s="54">
        <v>60201.85737795087</v>
      </c>
    </row>
    <row r="57" spans="1:12" s="34" customFormat="1" ht="15">
      <c r="A57" s="32"/>
      <c r="B57" s="33" t="s">
        <v>8</v>
      </c>
      <c r="C57" s="32" t="s">
        <v>13</v>
      </c>
      <c r="D57" s="53">
        <v>32719.870999999992</v>
      </c>
      <c r="E57" s="85"/>
      <c r="F57" s="53">
        <v>33006.37780414156</v>
      </c>
      <c r="G57" s="36"/>
      <c r="H57" s="36"/>
      <c r="I57" s="36"/>
      <c r="J57" s="36"/>
      <c r="K57" s="36"/>
      <c r="L57" s="36"/>
    </row>
    <row r="58" spans="1:12" s="34" customFormat="1" ht="15">
      <c r="A58" s="32"/>
      <c r="B58" s="33" t="s">
        <v>9</v>
      </c>
      <c r="C58" s="32" t="s">
        <v>13</v>
      </c>
      <c r="D58" s="53">
        <v>26974.664</v>
      </c>
      <c r="E58" s="86"/>
      <c r="F58" s="53">
        <v>27195.47957380932</v>
      </c>
      <c r="G58" s="36"/>
      <c r="H58" s="36"/>
      <c r="I58" s="36"/>
      <c r="J58" s="36"/>
      <c r="K58" s="36"/>
      <c r="L58" s="36"/>
    </row>
    <row r="59" spans="1:6" s="39" customFormat="1" ht="57">
      <c r="A59" s="40" t="s">
        <v>34</v>
      </c>
      <c r="B59" s="26" t="s">
        <v>91</v>
      </c>
      <c r="C59" s="40"/>
      <c r="D59" s="54">
        <v>2460493.091999986</v>
      </c>
      <c r="E59" s="54">
        <v>2525458.9</v>
      </c>
      <c r="F59" s="54">
        <v>2391272.9250000003</v>
      </c>
    </row>
    <row r="60" spans="1:6" s="39" customFormat="1" ht="14.25">
      <c r="A60" s="40"/>
      <c r="B60" s="26" t="s">
        <v>117</v>
      </c>
      <c r="C60" s="25" t="s">
        <v>13</v>
      </c>
      <c r="D60" s="54">
        <f>D61+D62</f>
        <v>868244.5019999861</v>
      </c>
      <c r="E60" s="54">
        <f>E61+E62</f>
        <v>482932.02635601803</v>
      </c>
      <c r="F60" s="54"/>
    </row>
    <row r="61" spans="1:12" s="34" customFormat="1" ht="15">
      <c r="A61" s="32"/>
      <c r="B61" s="33" t="s">
        <v>8</v>
      </c>
      <c r="C61" s="32" t="s">
        <v>13</v>
      </c>
      <c r="D61" s="53">
        <f>477838535.999993/1000</f>
        <v>477838.53599999304</v>
      </c>
      <c r="E61" s="53">
        <f>482932026.356018/1000</f>
        <v>482932.02635601803</v>
      </c>
      <c r="F61" s="53"/>
      <c r="G61" s="41"/>
      <c r="H61" s="41"/>
      <c r="I61" s="41"/>
      <c r="J61" s="41"/>
      <c r="K61" s="41"/>
      <c r="L61" s="41"/>
    </row>
    <row r="62" spans="1:12" s="34" customFormat="1" ht="15">
      <c r="A62" s="32"/>
      <c r="B62" s="33" t="s">
        <v>9</v>
      </c>
      <c r="C62" s="32" t="s">
        <v>13</v>
      </c>
      <c r="D62" s="53">
        <f>390405965.999993/1000</f>
        <v>390405.96599999303</v>
      </c>
      <c r="E62" s="53"/>
      <c r="F62" s="53"/>
      <c r="G62" s="41"/>
      <c r="H62" s="41"/>
      <c r="I62" s="41"/>
      <c r="J62" s="41"/>
      <c r="K62" s="41"/>
      <c r="L62" s="41"/>
    </row>
    <row r="63" spans="1:6" s="39" customFormat="1" ht="14.25">
      <c r="A63" s="40"/>
      <c r="B63" s="26" t="s">
        <v>118</v>
      </c>
      <c r="C63" s="25" t="s">
        <v>13</v>
      </c>
      <c r="D63" s="54">
        <f>D64+D65</f>
        <v>534464.015</v>
      </c>
      <c r="E63" s="54">
        <f>E64+E65</f>
        <v>944305.08837585</v>
      </c>
      <c r="F63" s="54">
        <v>1374236.080916897</v>
      </c>
    </row>
    <row r="64" spans="1:12" s="34" customFormat="1" ht="15">
      <c r="A64" s="32"/>
      <c r="B64" s="33" t="s">
        <v>8</v>
      </c>
      <c r="C64" s="32" t="s">
        <v>13</v>
      </c>
      <c r="D64" s="53">
        <f>290167262/1000</f>
        <v>290167.262</v>
      </c>
      <c r="E64" s="53">
        <v>289351.67823862704</v>
      </c>
      <c r="F64" s="53">
        <v>748649.00599124</v>
      </c>
      <c r="G64" s="41"/>
      <c r="H64" s="41"/>
      <c r="I64" s="41"/>
      <c r="J64" s="41"/>
      <c r="K64" s="41"/>
      <c r="L64" s="41"/>
    </row>
    <row r="65" spans="1:12" s="34" customFormat="1" ht="15">
      <c r="A65" s="32"/>
      <c r="B65" s="33" t="s">
        <v>9</v>
      </c>
      <c r="C65" s="32" t="s">
        <v>13</v>
      </c>
      <c r="D65" s="53">
        <f>244296753/1000</f>
        <v>244296.753</v>
      </c>
      <c r="E65" s="53">
        <v>654953.410137223</v>
      </c>
      <c r="F65" s="53">
        <v>625587.0749256567</v>
      </c>
      <c r="G65" s="41"/>
      <c r="H65" s="41"/>
      <c r="I65" s="41"/>
      <c r="J65" s="41"/>
      <c r="K65" s="41"/>
      <c r="L65" s="41"/>
    </row>
    <row r="66" spans="1:6" s="39" customFormat="1" ht="14.25">
      <c r="A66" s="40"/>
      <c r="B66" s="26" t="s">
        <v>37</v>
      </c>
      <c r="C66" s="25" t="s">
        <v>13</v>
      </c>
      <c r="D66" s="54">
        <v>796814.81</v>
      </c>
      <c r="E66" s="54">
        <v>861503.7633715229</v>
      </c>
      <c r="F66" s="54">
        <v>803996.1519359888</v>
      </c>
    </row>
    <row r="67" spans="1:12" s="34" customFormat="1" ht="15">
      <c r="A67" s="32"/>
      <c r="B67" s="33" t="s">
        <v>8</v>
      </c>
      <c r="C67" s="32" t="s">
        <v>13</v>
      </c>
      <c r="D67" s="53">
        <v>421319.99200000014</v>
      </c>
      <c r="E67" s="53">
        <v>466163.1280684439</v>
      </c>
      <c r="F67" s="53">
        <v>437996.73747909616</v>
      </c>
      <c r="G67" s="41"/>
      <c r="H67" s="41"/>
      <c r="I67" s="41"/>
      <c r="J67" s="41"/>
      <c r="K67" s="41"/>
      <c r="L67" s="41"/>
    </row>
    <row r="68" spans="1:12" s="34" customFormat="1" ht="15">
      <c r="A68" s="32"/>
      <c r="B68" s="33" t="s">
        <v>9</v>
      </c>
      <c r="C68" s="32" t="s">
        <v>13</v>
      </c>
      <c r="D68" s="53">
        <v>375494.81799999985</v>
      </c>
      <c r="E68" s="53">
        <v>395340.635303079</v>
      </c>
      <c r="F68" s="53">
        <v>365999.4144568926</v>
      </c>
      <c r="G68" s="41"/>
      <c r="H68" s="41"/>
      <c r="I68" s="41"/>
      <c r="J68" s="41"/>
      <c r="K68" s="41"/>
      <c r="L68" s="41"/>
    </row>
    <row r="69" spans="1:6" s="39" customFormat="1" ht="14.25">
      <c r="A69" s="40"/>
      <c r="B69" s="26" t="s">
        <v>38</v>
      </c>
      <c r="C69" s="25" t="s">
        <v>13</v>
      </c>
      <c r="D69" s="54">
        <v>260969.765</v>
      </c>
      <c r="E69" s="54">
        <v>236718.0218966094</v>
      </c>
      <c r="F69" s="54">
        <v>213040.69214711458</v>
      </c>
    </row>
    <row r="70" spans="1:12" s="34" customFormat="1" ht="15">
      <c r="A70" s="32"/>
      <c r="B70" s="33" t="s">
        <v>8</v>
      </c>
      <c r="C70" s="32" t="s">
        <v>13</v>
      </c>
      <c r="D70" s="53">
        <v>150247.84799999997</v>
      </c>
      <c r="E70" s="53">
        <v>128089.06733691154</v>
      </c>
      <c r="F70" s="53">
        <v>116059.17252966377</v>
      </c>
      <c r="G70" s="41"/>
      <c r="H70" s="41"/>
      <c r="I70" s="41"/>
      <c r="J70" s="41"/>
      <c r="K70" s="41"/>
      <c r="L70" s="41"/>
    </row>
    <row r="71" spans="1:12" s="34" customFormat="1" ht="15">
      <c r="A71" s="32"/>
      <c r="B71" s="33" t="s">
        <v>9</v>
      </c>
      <c r="C71" s="32" t="s">
        <v>13</v>
      </c>
      <c r="D71" s="53">
        <v>110721.91700000002</v>
      </c>
      <c r="E71" s="53">
        <v>108628.95455969786</v>
      </c>
      <c r="F71" s="53">
        <v>96981.51961745079</v>
      </c>
      <c r="G71" s="41"/>
      <c r="H71" s="41"/>
      <c r="I71" s="41"/>
      <c r="J71" s="41"/>
      <c r="K71" s="41"/>
      <c r="L71" s="41"/>
    </row>
    <row r="72" spans="1:6" s="39" customFormat="1" ht="57">
      <c r="A72" s="40" t="s">
        <v>39</v>
      </c>
      <c r="B72" s="26" t="s">
        <v>40</v>
      </c>
      <c r="C72" s="40"/>
      <c r="D72" s="54">
        <v>630095.585</v>
      </c>
      <c r="E72" s="54">
        <v>571541</v>
      </c>
      <c r="F72" s="54">
        <v>597003.375</v>
      </c>
    </row>
    <row r="73" spans="1:12" s="34" customFormat="1" ht="15">
      <c r="A73" s="32"/>
      <c r="B73" s="33" t="s">
        <v>8</v>
      </c>
      <c r="C73" s="32" t="s">
        <v>13</v>
      </c>
      <c r="D73" s="53">
        <v>302391.222</v>
      </c>
      <c r="E73" s="53">
        <v>293333.69999999995</v>
      </c>
      <c r="F73" s="53">
        <v>309435.70300000004</v>
      </c>
      <c r="G73" s="42"/>
      <c r="H73" s="41"/>
      <c r="I73" s="41"/>
      <c r="J73" s="41"/>
      <c r="K73" s="41"/>
      <c r="L73" s="41"/>
    </row>
    <row r="74" spans="1:12" s="34" customFormat="1" ht="15">
      <c r="A74" s="32"/>
      <c r="B74" s="33" t="s">
        <v>9</v>
      </c>
      <c r="C74" s="32" t="s">
        <v>13</v>
      </c>
      <c r="D74" s="53">
        <v>327704.363</v>
      </c>
      <c r="E74" s="53">
        <v>278207.3</v>
      </c>
      <c r="F74" s="53">
        <v>287567.672</v>
      </c>
      <c r="G74" s="41"/>
      <c r="H74" s="41"/>
      <c r="I74" s="41"/>
      <c r="J74" s="41"/>
      <c r="K74" s="41"/>
      <c r="L74" s="41"/>
    </row>
    <row r="75" spans="1:9" s="39" customFormat="1" ht="28.5" customHeight="1">
      <c r="A75" s="40" t="s">
        <v>41</v>
      </c>
      <c r="B75" s="26" t="s">
        <v>93</v>
      </c>
      <c r="C75" s="40"/>
      <c r="D75" s="68">
        <f>D76+D77+D82</f>
        <v>327.911</v>
      </c>
      <c r="E75" s="91" t="s">
        <v>103</v>
      </c>
      <c r="F75" s="68">
        <f>F76+F77+F82</f>
        <v>328.092</v>
      </c>
      <c r="H75" s="43"/>
      <c r="I75" s="43"/>
    </row>
    <row r="76" spans="1:9" s="42" customFormat="1" ht="30">
      <c r="A76" s="44" t="s">
        <v>42</v>
      </c>
      <c r="B76" s="29" t="s">
        <v>43</v>
      </c>
      <c r="C76" s="28" t="s">
        <v>46</v>
      </c>
      <c r="D76" s="69">
        <v>319.304</v>
      </c>
      <c r="E76" s="92"/>
      <c r="F76" s="69">
        <v>319.48699999999997</v>
      </c>
      <c r="H76" s="43"/>
      <c r="I76" s="43"/>
    </row>
    <row r="77" spans="1:9" s="42" customFormat="1" ht="45" customHeight="1">
      <c r="A77" s="44" t="s">
        <v>44</v>
      </c>
      <c r="B77" s="29" t="s">
        <v>90</v>
      </c>
      <c r="C77" s="28" t="s">
        <v>46</v>
      </c>
      <c r="D77" s="69">
        <v>8.596</v>
      </c>
      <c r="E77" s="92"/>
      <c r="F77" s="69">
        <v>8.594</v>
      </c>
      <c r="H77" s="43"/>
      <c r="I77" s="43"/>
    </row>
    <row r="78" spans="1:9" s="42" customFormat="1" ht="15" hidden="1">
      <c r="A78" s="44"/>
      <c r="B78" s="29" t="s">
        <v>117</v>
      </c>
      <c r="C78" s="28" t="s">
        <v>46</v>
      </c>
      <c r="D78" s="69"/>
      <c r="E78" s="92"/>
      <c r="F78" s="69"/>
      <c r="H78" s="43"/>
      <c r="I78" s="43"/>
    </row>
    <row r="79" spans="1:9" s="42" customFormat="1" ht="15" customHeight="1" hidden="1">
      <c r="A79" s="44"/>
      <c r="B79" s="29" t="s">
        <v>118</v>
      </c>
      <c r="C79" s="28" t="s">
        <v>46</v>
      </c>
      <c r="D79" s="69"/>
      <c r="E79" s="92"/>
      <c r="F79" s="69"/>
      <c r="H79" s="43"/>
      <c r="I79" s="43"/>
    </row>
    <row r="80" spans="1:9" s="42" customFormat="1" ht="15" customHeight="1" hidden="1">
      <c r="A80" s="44"/>
      <c r="B80" s="29" t="s">
        <v>37</v>
      </c>
      <c r="C80" s="28" t="s">
        <v>46</v>
      </c>
      <c r="D80" s="69"/>
      <c r="E80" s="92"/>
      <c r="F80" s="69"/>
      <c r="H80" s="43"/>
      <c r="I80" s="43"/>
    </row>
    <row r="81" spans="1:9" s="42" customFormat="1" ht="15" customHeight="1" hidden="1">
      <c r="A81" s="44"/>
      <c r="B81" s="29" t="s">
        <v>38</v>
      </c>
      <c r="C81" s="28" t="s">
        <v>46</v>
      </c>
      <c r="D81" s="69"/>
      <c r="E81" s="92"/>
      <c r="F81" s="69"/>
      <c r="H81" s="43"/>
      <c r="I81" s="43"/>
    </row>
    <row r="82" spans="1:9" s="42" customFormat="1" ht="48" customHeight="1">
      <c r="A82" s="44" t="s">
        <v>47</v>
      </c>
      <c r="B82" s="29" t="s">
        <v>48</v>
      </c>
      <c r="C82" s="28" t="s">
        <v>46</v>
      </c>
      <c r="D82" s="69">
        <v>0.011</v>
      </c>
      <c r="E82" s="93"/>
      <c r="F82" s="69">
        <v>0.011</v>
      </c>
      <c r="H82" s="43"/>
      <c r="I82" s="43"/>
    </row>
    <row r="83" spans="1:9" s="39" customFormat="1" ht="28.5">
      <c r="A83" s="40" t="s">
        <v>49</v>
      </c>
      <c r="B83" s="26" t="s">
        <v>94</v>
      </c>
      <c r="C83" s="40"/>
      <c r="D83" s="13">
        <f>D84+D85+D90</f>
        <v>358573</v>
      </c>
      <c r="E83" s="13">
        <f>E84+E85+E90</f>
        <v>61397</v>
      </c>
      <c r="F83" s="13">
        <f>F84+F85+F90</f>
        <v>358605</v>
      </c>
      <c r="H83" s="43"/>
      <c r="I83" s="43"/>
    </row>
    <row r="84" spans="1:9" s="42" customFormat="1" ht="30">
      <c r="A84" s="44" t="s">
        <v>50</v>
      </c>
      <c r="B84" s="29" t="s">
        <v>43</v>
      </c>
      <c r="C84" s="28" t="s">
        <v>52</v>
      </c>
      <c r="D84" s="12">
        <v>327572</v>
      </c>
      <c r="E84" s="12">
        <f>'[1]КТР МО (перенос на 29) (2)'!$E$4</f>
        <v>38768</v>
      </c>
      <c r="F84" s="12">
        <f>SUM('[5]ТП и эталоны'!$F$9:$I$9)</f>
        <v>327713</v>
      </c>
      <c r="G84" s="45"/>
      <c r="H84" s="43"/>
      <c r="I84" s="43"/>
    </row>
    <row r="85" spans="1:9" s="42" customFormat="1" ht="60">
      <c r="A85" s="44" t="s">
        <v>51</v>
      </c>
      <c r="B85" s="29" t="s">
        <v>45</v>
      </c>
      <c r="C85" s="28" t="s">
        <v>52</v>
      </c>
      <c r="D85" s="12">
        <f>D87+D88+D89+D86</f>
        <v>29773</v>
      </c>
      <c r="E85" s="12">
        <f>E87+E88+E89</f>
        <v>21401</v>
      </c>
      <c r="F85" s="12">
        <f>F87+F88+F89</f>
        <v>29660</v>
      </c>
      <c r="H85" s="43"/>
      <c r="I85" s="43"/>
    </row>
    <row r="86" spans="1:9" s="42" customFormat="1" ht="15">
      <c r="A86" s="44"/>
      <c r="B86" s="29" t="s">
        <v>117</v>
      </c>
      <c r="C86" s="28" t="s">
        <v>52</v>
      </c>
      <c r="D86" s="12">
        <v>27457</v>
      </c>
      <c r="E86" s="12"/>
      <c r="F86" s="12"/>
      <c r="H86" s="43"/>
      <c r="I86" s="43"/>
    </row>
    <row r="87" spans="1:9" s="42" customFormat="1" ht="15">
      <c r="A87" s="44"/>
      <c r="B87" s="29" t="s">
        <v>118</v>
      </c>
      <c r="C87" s="28" t="s">
        <v>52</v>
      </c>
      <c r="D87" s="12">
        <v>1880</v>
      </c>
      <c r="E87" s="12">
        <f>'[1]КТР МО (перенос на 29) (2)'!$L$4</f>
        <v>21050</v>
      </c>
      <c r="F87" s="12">
        <f>'[5]ТП и эталоны'!$J$9</f>
        <v>29222</v>
      </c>
      <c r="H87" s="43"/>
      <c r="I87" s="43"/>
    </row>
    <row r="88" spans="1:9" s="42" customFormat="1" ht="15">
      <c r="A88" s="44"/>
      <c r="B88" s="29" t="s">
        <v>37</v>
      </c>
      <c r="C88" s="28" t="s">
        <v>52</v>
      </c>
      <c r="D88" s="12">
        <v>429</v>
      </c>
      <c r="E88" s="12">
        <f>'[1]КТР МО (перенос на 29) (2)'!$M$4</f>
        <v>344</v>
      </c>
      <c r="F88" s="12">
        <f>'[5]ТП и эталоны'!$K$9</f>
        <v>431</v>
      </c>
      <c r="H88" s="43"/>
      <c r="I88" s="43"/>
    </row>
    <row r="89" spans="1:9" s="42" customFormat="1" ht="15">
      <c r="A89" s="44"/>
      <c r="B89" s="29" t="s">
        <v>38</v>
      </c>
      <c r="C89" s="28" t="s">
        <v>52</v>
      </c>
      <c r="D89" s="12">
        <v>7</v>
      </c>
      <c r="E89" s="12">
        <f>'[1]КТР МО (перенос на 29) (2)'!$N$4</f>
        <v>7</v>
      </c>
      <c r="F89" s="12">
        <f>'[5]ТП и эталоны'!$L$9</f>
        <v>7</v>
      </c>
      <c r="H89" s="43"/>
      <c r="I89" s="43"/>
    </row>
    <row r="90" spans="1:6" s="42" customFormat="1" ht="45">
      <c r="A90" s="44" t="s">
        <v>85</v>
      </c>
      <c r="B90" s="29" t="s">
        <v>48</v>
      </c>
      <c r="C90" s="28" t="s">
        <v>52</v>
      </c>
      <c r="D90" s="12">
        <v>1228</v>
      </c>
      <c r="E90" s="12">
        <f>'[1]КТР МО (перенос на 29) (2)'!$Q$4</f>
        <v>1228</v>
      </c>
      <c r="F90" s="12">
        <f>'[5]ТП и эталоны'!$M$9</f>
        <v>1232</v>
      </c>
    </row>
    <row r="91" spans="1:6" s="39" customFormat="1" ht="14.25">
      <c r="A91" s="40" t="s">
        <v>53</v>
      </c>
      <c r="B91" s="26" t="s">
        <v>54</v>
      </c>
      <c r="C91" s="40" t="s">
        <v>52</v>
      </c>
      <c r="D91" s="13">
        <f>D83</f>
        <v>358573</v>
      </c>
      <c r="E91" s="13">
        <f>E83</f>
        <v>61397</v>
      </c>
      <c r="F91" s="13">
        <f>F83</f>
        <v>358605</v>
      </c>
    </row>
    <row r="92" spans="1:7" s="39" customFormat="1" ht="28.5">
      <c r="A92" s="40" t="s">
        <v>55</v>
      </c>
      <c r="B92" s="26" t="s">
        <v>56</v>
      </c>
      <c r="C92" s="40" t="s">
        <v>57</v>
      </c>
      <c r="D92" s="13">
        <f>843852555.58/1000</f>
        <v>843852.55558</v>
      </c>
      <c r="E92" s="13">
        <f>909905186/1000</f>
        <v>909905.186</v>
      </c>
      <c r="F92" s="13">
        <f>'[4]НВВ'!$C$46/1000</f>
        <v>1326122.2423654057</v>
      </c>
      <c r="G92" s="63"/>
    </row>
    <row r="93" spans="1:6" s="39" customFormat="1" ht="42.75" customHeight="1">
      <c r="A93" s="40" t="s">
        <v>58</v>
      </c>
      <c r="B93" s="26" t="s">
        <v>59</v>
      </c>
      <c r="C93" s="40"/>
      <c r="E93" s="13"/>
      <c r="F93" s="13"/>
    </row>
    <row r="94" spans="1:6" s="42" customFormat="1" ht="15" customHeight="1">
      <c r="A94" s="44" t="s">
        <v>60</v>
      </c>
      <c r="B94" s="29" t="s">
        <v>61</v>
      </c>
      <c r="C94" s="44" t="s">
        <v>62</v>
      </c>
      <c r="D94" s="13">
        <v>384</v>
      </c>
      <c r="E94" s="89" t="s">
        <v>109</v>
      </c>
      <c r="F94" s="89" t="s">
        <v>109</v>
      </c>
    </row>
    <row r="95" spans="1:6" s="42" customFormat="1" ht="30">
      <c r="A95" s="44" t="s">
        <v>63</v>
      </c>
      <c r="B95" s="29" t="s">
        <v>64</v>
      </c>
      <c r="C95" s="28" t="s">
        <v>65</v>
      </c>
      <c r="D95" s="22">
        <v>57.218</v>
      </c>
      <c r="E95" s="90"/>
      <c r="F95" s="90"/>
    </row>
    <row r="96" spans="1:6" s="42" customFormat="1" ht="90">
      <c r="A96" s="44" t="s">
        <v>66</v>
      </c>
      <c r="B96" s="29" t="s">
        <v>67</v>
      </c>
      <c r="C96" s="44"/>
      <c r="D96" s="30" t="s">
        <v>101</v>
      </c>
      <c r="E96" s="30" t="s">
        <v>102</v>
      </c>
      <c r="F96" s="30" t="s">
        <v>102</v>
      </c>
    </row>
    <row r="97" spans="1:6" s="39" customFormat="1" ht="14.25">
      <c r="A97" s="40" t="s">
        <v>68</v>
      </c>
      <c r="B97" s="26" t="s">
        <v>69</v>
      </c>
      <c r="C97" s="40" t="s">
        <v>57</v>
      </c>
      <c r="D97" s="13">
        <v>118615.82</v>
      </c>
      <c r="E97" s="13">
        <f>'[1]КТР МО (перенос на 29) (2)'!$C$27/1000</f>
        <v>153015.73578563775</v>
      </c>
      <c r="F97" s="13">
        <f>'[5]НВВ справка'!$E$3/1000</f>
        <v>124224.469749721</v>
      </c>
    </row>
    <row r="98" spans="1:6" s="39" customFormat="1" ht="14.25">
      <c r="A98" s="40" t="s">
        <v>70</v>
      </c>
      <c r="B98" s="26" t="s">
        <v>71</v>
      </c>
      <c r="C98" s="40" t="s">
        <v>57</v>
      </c>
      <c r="D98" s="13">
        <v>174292.63</v>
      </c>
      <c r="E98" s="13">
        <f>'[1]КТР МО (перенос на 29) (2)'!$C$30/1000</f>
        <v>201771.37082227023</v>
      </c>
      <c r="F98" s="13">
        <f>'[5]НВВ справка'!$F$3/1000</f>
        <v>220498.7187655621</v>
      </c>
    </row>
    <row r="99" spans="1:7" s="39" customFormat="1" ht="16.5" customHeight="1">
      <c r="A99" s="40" t="s">
        <v>72</v>
      </c>
      <c r="B99" s="26" t="s">
        <v>115</v>
      </c>
      <c r="C99" s="40" t="s">
        <v>57</v>
      </c>
      <c r="D99" s="13">
        <f>'[2]Расчет НВВ'!$G$51/1000</f>
        <v>2874.5257125000003</v>
      </c>
      <c r="E99" s="13">
        <f>'[1]КТР МО (перенос на 29) (2)'!$C$39/1000</f>
        <v>116073.9711891126</v>
      </c>
      <c r="F99" s="13">
        <f>'[5]НВВ справка'!$G$3/1000</f>
        <v>125635.6266071273</v>
      </c>
      <c r="G99" s="63"/>
    </row>
    <row r="100" spans="1:6" s="39" customFormat="1" ht="18" customHeight="1">
      <c r="A100" s="40" t="s">
        <v>73</v>
      </c>
      <c r="B100" s="26" t="s">
        <v>74</v>
      </c>
      <c r="C100" s="40" t="s">
        <v>57</v>
      </c>
      <c r="D100" s="55" t="s">
        <v>116</v>
      </c>
      <c r="E100" s="46" t="s">
        <v>114</v>
      </c>
      <c r="F100" s="46" t="s">
        <v>114</v>
      </c>
    </row>
    <row r="101" spans="1:8" s="39" customFormat="1" ht="28.5">
      <c r="A101" s="40" t="s">
        <v>75</v>
      </c>
      <c r="B101" s="26" t="s">
        <v>76</v>
      </c>
      <c r="C101" s="40" t="s">
        <v>77</v>
      </c>
      <c r="D101" s="57">
        <v>34</v>
      </c>
      <c r="E101" s="57">
        <v>7.839011422444952</v>
      </c>
      <c r="F101" s="57">
        <v>10.512792454432928</v>
      </c>
      <c r="G101" s="47"/>
      <c r="H101" s="47"/>
    </row>
    <row r="102" spans="1:7" s="39" customFormat="1" ht="42.75">
      <c r="A102" s="40" t="s">
        <v>78</v>
      </c>
      <c r="B102" s="26" t="s">
        <v>79</v>
      </c>
      <c r="C102" s="40"/>
      <c r="D102" s="48"/>
      <c r="E102" s="48"/>
      <c r="F102" s="48"/>
      <c r="G102" s="49"/>
    </row>
    <row r="103" spans="1:6" s="42" customFormat="1" ht="15">
      <c r="A103" s="50"/>
      <c r="B103" s="31"/>
      <c r="C103" s="50"/>
      <c r="E103" s="45"/>
      <c r="F103" s="45"/>
    </row>
    <row r="104" spans="1:6" s="42" customFormat="1" ht="51" customHeight="1">
      <c r="A104" s="56" t="s">
        <v>107</v>
      </c>
      <c r="B104" s="87" t="s">
        <v>108</v>
      </c>
      <c r="C104" s="87"/>
      <c r="D104" s="87"/>
      <c r="E104" s="87"/>
      <c r="F104" s="87"/>
    </row>
    <row r="105" spans="1:6" s="51" customFormat="1" ht="38.25" customHeight="1">
      <c r="A105" s="56" t="s">
        <v>109</v>
      </c>
      <c r="B105" s="87" t="s">
        <v>110</v>
      </c>
      <c r="C105" s="87"/>
      <c r="D105" s="87"/>
      <c r="E105" s="87"/>
      <c r="F105" s="87"/>
    </row>
    <row r="106" spans="1:6" s="51" customFormat="1" ht="36" customHeight="1">
      <c r="A106" s="56" t="s">
        <v>111</v>
      </c>
      <c r="B106" s="87" t="s">
        <v>121</v>
      </c>
      <c r="C106" s="87"/>
      <c r="D106" s="87"/>
      <c r="E106" s="87"/>
      <c r="F106" s="87"/>
    </row>
    <row r="107" spans="1:6" s="52" customFormat="1" ht="36.75" customHeight="1">
      <c r="A107" s="56" t="s">
        <v>112</v>
      </c>
      <c r="B107" s="88" t="s">
        <v>113</v>
      </c>
      <c r="C107" s="88"/>
      <c r="D107" s="88"/>
      <c r="E107" s="88"/>
      <c r="F107" s="88"/>
    </row>
    <row r="108" spans="1:6" s="42" customFormat="1" ht="54" customHeight="1">
      <c r="A108" s="56" t="s">
        <v>114</v>
      </c>
      <c r="B108" s="82" t="s">
        <v>120</v>
      </c>
      <c r="C108" s="82"/>
      <c r="D108" s="82"/>
      <c r="E108" s="82"/>
      <c r="F108" s="82"/>
    </row>
    <row r="109" spans="1:6" s="42" customFormat="1" ht="15">
      <c r="A109" s="50"/>
      <c r="B109" s="31"/>
      <c r="C109" s="50"/>
      <c r="E109" s="45"/>
      <c r="F109" s="45"/>
    </row>
    <row r="110" spans="1:6" s="61" customFormat="1" ht="15">
      <c r="A110" s="58"/>
      <c r="B110" s="59"/>
      <c r="C110" s="58"/>
      <c r="D110" s="60"/>
      <c r="E110" s="60"/>
      <c r="F110" s="60"/>
    </row>
    <row r="111" spans="1:6" s="61" customFormat="1" ht="15">
      <c r="A111" s="58"/>
      <c r="B111" s="59"/>
      <c r="C111" s="58"/>
      <c r="D111" s="60"/>
      <c r="E111" s="60"/>
      <c r="F111" s="60"/>
    </row>
    <row r="112" spans="1:6" s="61" customFormat="1" ht="15">
      <c r="A112" s="58"/>
      <c r="B112" s="59"/>
      <c r="C112" s="58"/>
      <c r="D112" s="60"/>
      <c r="E112" s="60"/>
      <c r="F112" s="60"/>
    </row>
    <row r="113" spans="1:6" s="61" customFormat="1" ht="15">
      <c r="A113" s="58"/>
      <c r="B113" s="59"/>
      <c r="C113" s="58"/>
      <c r="D113" s="60"/>
      <c r="E113" s="60"/>
      <c r="F113" s="60"/>
    </row>
    <row r="114" spans="1:6" s="61" customFormat="1" ht="15">
      <c r="A114" s="58"/>
      <c r="B114" s="59"/>
      <c r="C114" s="58"/>
      <c r="D114" s="60"/>
      <c r="E114" s="60"/>
      <c r="F114" s="60"/>
    </row>
    <row r="115" spans="1:6" s="61" customFormat="1" ht="15">
      <c r="A115" s="58"/>
      <c r="B115" s="59"/>
      <c r="C115" s="58"/>
      <c r="E115" s="60"/>
      <c r="F115" s="60"/>
    </row>
    <row r="116" spans="1:9" s="61" customFormat="1" ht="15">
      <c r="A116" s="58"/>
      <c r="B116" s="59"/>
      <c r="C116" s="58"/>
      <c r="D116" s="62"/>
      <c r="E116" s="62"/>
      <c r="F116" s="62"/>
      <c r="G116" s="62"/>
      <c r="H116" s="62"/>
      <c r="I116" s="62"/>
    </row>
    <row r="117" spans="1:9" s="61" customFormat="1" ht="15">
      <c r="A117" s="58"/>
      <c r="B117" s="59"/>
      <c r="C117" s="58"/>
      <c r="D117" s="62"/>
      <c r="E117" s="62"/>
      <c r="F117" s="62"/>
      <c r="G117" s="62"/>
      <c r="H117" s="62"/>
      <c r="I117" s="62"/>
    </row>
    <row r="118" spans="1:9" s="61" customFormat="1" ht="15">
      <c r="A118" s="58"/>
      <c r="B118" s="59"/>
      <c r="C118" s="58"/>
      <c r="D118" s="62"/>
      <c r="E118" s="62"/>
      <c r="F118" s="62"/>
      <c r="G118" s="62"/>
      <c r="H118" s="62"/>
      <c r="I118" s="62"/>
    </row>
    <row r="119" spans="1:9" s="61" customFormat="1" ht="15">
      <c r="A119" s="58"/>
      <c r="B119" s="59"/>
      <c r="C119" s="58"/>
      <c r="D119" s="62"/>
      <c r="E119" s="62"/>
      <c r="F119" s="62"/>
      <c r="G119" s="62"/>
      <c r="H119" s="62"/>
      <c r="I119" s="62"/>
    </row>
    <row r="120" spans="1:9" s="61" customFormat="1" ht="15">
      <c r="A120" s="58"/>
      <c r="B120" s="59"/>
      <c r="C120" s="58"/>
      <c r="D120" s="62"/>
      <c r="E120" s="62"/>
      <c r="F120" s="62"/>
      <c r="G120" s="62"/>
      <c r="H120" s="62"/>
      <c r="I120" s="62"/>
    </row>
    <row r="121" spans="1:6" s="42" customFormat="1" ht="15">
      <c r="A121" s="50"/>
      <c r="B121" s="31"/>
      <c r="C121" s="50"/>
      <c r="E121" s="45"/>
      <c r="F121" s="45"/>
    </row>
    <row r="122" spans="1:6" s="42" customFormat="1" ht="15">
      <c r="A122" s="50"/>
      <c r="B122" s="31"/>
      <c r="C122" s="50"/>
      <c r="E122" s="45"/>
      <c r="F122" s="45"/>
    </row>
    <row r="123" spans="1:6" s="42" customFormat="1" ht="15">
      <c r="A123" s="50"/>
      <c r="B123" s="31"/>
      <c r="C123" s="50"/>
      <c r="E123" s="45"/>
      <c r="F123" s="45"/>
    </row>
    <row r="124" spans="1:6" s="42" customFormat="1" ht="15">
      <c r="A124" s="50"/>
      <c r="B124" s="31"/>
      <c r="C124" s="50"/>
      <c r="E124" s="45"/>
      <c r="F124" s="45"/>
    </row>
    <row r="125" spans="1:6" s="42" customFormat="1" ht="15">
      <c r="A125" s="50"/>
      <c r="B125" s="31"/>
      <c r="C125" s="50"/>
      <c r="E125" s="45"/>
      <c r="F125" s="45"/>
    </row>
    <row r="126" spans="1:6" s="42" customFormat="1" ht="15">
      <c r="A126" s="50"/>
      <c r="B126" s="31"/>
      <c r="C126" s="50"/>
      <c r="E126" s="45"/>
      <c r="F126" s="45"/>
    </row>
    <row r="127" spans="1:6" s="42" customFormat="1" ht="15">
      <c r="A127" s="50"/>
      <c r="B127" s="31"/>
      <c r="C127" s="50"/>
      <c r="E127" s="45"/>
      <c r="F127" s="45"/>
    </row>
    <row r="128" spans="1:6" s="42" customFormat="1" ht="15">
      <c r="A128" s="50"/>
      <c r="B128" s="31"/>
      <c r="C128" s="50"/>
      <c r="E128" s="45"/>
      <c r="F128" s="45"/>
    </row>
    <row r="129" spans="1:6" s="42" customFormat="1" ht="15">
      <c r="A129" s="50"/>
      <c r="B129" s="31"/>
      <c r="C129" s="50"/>
      <c r="E129" s="45"/>
      <c r="F129" s="45"/>
    </row>
    <row r="130" spans="1:6" s="42" customFormat="1" ht="15">
      <c r="A130" s="50"/>
      <c r="B130" s="31"/>
      <c r="C130" s="50"/>
      <c r="E130" s="45"/>
      <c r="F130" s="45"/>
    </row>
    <row r="131" spans="1:6" s="42" customFormat="1" ht="15">
      <c r="A131" s="50"/>
      <c r="B131" s="31"/>
      <c r="C131" s="50"/>
      <c r="E131" s="45"/>
      <c r="F131" s="45"/>
    </row>
    <row r="132" spans="1:6" s="42" customFormat="1" ht="15">
      <c r="A132" s="50"/>
      <c r="B132" s="31"/>
      <c r="C132" s="50"/>
      <c r="E132" s="45"/>
      <c r="F132" s="45"/>
    </row>
    <row r="133" spans="1:6" s="42" customFormat="1" ht="15">
      <c r="A133" s="50"/>
      <c r="B133" s="31"/>
      <c r="C133" s="50"/>
      <c r="E133" s="45"/>
      <c r="F133" s="45"/>
    </row>
    <row r="134" spans="1:6" s="42" customFormat="1" ht="15">
      <c r="A134" s="50"/>
      <c r="B134" s="31"/>
      <c r="C134" s="50"/>
      <c r="E134" s="45"/>
      <c r="F134" s="45"/>
    </row>
    <row r="135" spans="1:6" s="42" customFormat="1" ht="15">
      <c r="A135" s="50"/>
      <c r="B135" s="31"/>
      <c r="C135" s="50"/>
      <c r="E135" s="45"/>
      <c r="F135" s="45"/>
    </row>
    <row r="136" spans="1:6" s="42" customFormat="1" ht="15">
      <c r="A136" s="50"/>
      <c r="B136" s="31"/>
      <c r="C136" s="50"/>
      <c r="E136" s="45"/>
      <c r="F136" s="45"/>
    </row>
    <row r="137" spans="1:6" s="42" customFormat="1" ht="15">
      <c r="A137" s="50"/>
      <c r="B137" s="31"/>
      <c r="C137" s="50"/>
      <c r="E137" s="45"/>
      <c r="F137" s="45"/>
    </row>
    <row r="138" spans="1:6" s="42" customFormat="1" ht="15">
      <c r="A138" s="50"/>
      <c r="B138" s="31"/>
      <c r="C138" s="50"/>
      <c r="E138" s="45"/>
      <c r="F138" s="45"/>
    </row>
    <row r="139" spans="1:6" s="42" customFormat="1" ht="15">
      <c r="A139" s="50"/>
      <c r="B139" s="31"/>
      <c r="C139" s="50"/>
      <c r="E139" s="45"/>
      <c r="F139" s="45"/>
    </row>
    <row r="140" spans="1:6" s="42" customFormat="1" ht="15">
      <c r="A140" s="50"/>
      <c r="B140" s="31"/>
      <c r="C140" s="50"/>
      <c r="E140" s="45"/>
      <c r="F140" s="45"/>
    </row>
    <row r="141" spans="1:6" s="42" customFormat="1" ht="15">
      <c r="A141" s="50"/>
      <c r="B141" s="31"/>
      <c r="C141" s="50"/>
      <c r="E141" s="45"/>
      <c r="F141" s="45"/>
    </row>
    <row r="142" spans="1:6" s="42" customFormat="1" ht="15">
      <c r="A142" s="50"/>
      <c r="B142" s="31"/>
      <c r="C142" s="50"/>
      <c r="E142" s="45"/>
      <c r="F142" s="45"/>
    </row>
    <row r="143" spans="1:6" s="42" customFormat="1" ht="15">
      <c r="A143" s="50"/>
      <c r="B143" s="31"/>
      <c r="C143" s="50"/>
      <c r="E143" s="45"/>
      <c r="F143" s="45"/>
    </row>
    <row r="144" spans="1:6" s="42" customFormat="1" ht="15">
      <c r="A144" s="50"/>
      <c r="B144" s="31"/>
      <c r="C144" s="50"/>
      <c r="E144" s="45"/>
      <c r="F144" s="45"/>
    </row>
    <row r="145" spans="1:6" s="42" customFormat="1" ht="15">
      <c r="A145" s="50"/>
      <c r="B145" s="31"/>
      <c r="C145" s="50"/>
      <c r="E145" s="45"/>
      <c r="F145" s="45"/>
    </row>
    <row r="146" spans="1:6" s="42" customFormat="1" ht="15">
      <c r="A146" s="50"/>
      <c r="B146" s="31"/>
      <c r="C146" s="50"/>
      <c r="E146" s="45"/>
      <c r="F146" s="45"/>
    </row>
    <row r="147" spans="1:6" s="42" customFormat="1" ht="15">
      <c r="A147" s="50"/>
      <c r="B147" s="31"/>
      <c r="C147" s="50"/>
      <c r="E147" s="45"/>
      <c r="F147" s="45"/>
    </row>
    <row r="148" spans="1:6" s="42" customFormat="1" ht="15">
      <c r="A148" s="50"/>
      <c r="B148" s="31"/>
      <c r="C148" s="50"/>
      <c r="E148" s="45"/>
      <c r="F148" s="45"/>
    </row>
    <row r="149" spans="1:6" s="42" customFormat="1" ht="15">
      <c r="A149" s="50"/>
      <c r="B149" s="31"/>
      <c r="C149" s="50"/>
      <c r="E149" s="45"/>
      <c r="F149" s="45"/>
    </row>
    <row r="150" spans="1:6" s="42" customFormat="1" ht="15">
      <c r="A150" s="50"/>
      <c r="B150" s="31"/>
      <c r="C150" s="50"/>
      <c r="E150" s="45"/>
      <c r="F150" s="45"/>
    </row>
    <row r="151" spans="1:6" s="42" customFormat="1" ht="15">
      <c r="A151" s="50"/>
      <c r="B151" s="31"/>
      <c r="C151" s="50"/>
      <c r="E151" s="45"/>
      <c r="F151" s="45"/>
    </row>
    <row r="152" spans="1:6" s="42" customFormat="1" ht="15">
      <c r="A152" s="50"/>
      <c r="B152" s="31"/>
      <c r="C152" s="50"/>
      <c r="E152" s="45"/>
      <c r="F152" s="45"/>
    </row>
    <row r="153" spans="1:6" s="42" customFormat="1" ht="15">
      <c r="A153" s="50"/>
      <c r="B153" s="31"/>
      <c r="C153" s="50"/>
      <c r="E153" s="45"/>
      <c r="F153" s="45"/>
    </row>
    <row r="154" spans="1:6" s="42" customFormat="1" ht="15">
      <c r="A154" s="50"/>
      <c r="B154" s="31"/>
      <c r="C154" s="50"/>
      <c r="E154" s="45"/>
      <c r="F154" s="45"/>
    </row>
    <row r="155" spans="1:6" s="42" customFormat="1" ht="15">
      <c r="A155" s="50"/>
      <c r="B155" s="31"/>
      <c r="C155" s="50"/>
      <c r="E155" s="45"/>
      <c r="F155" s="45"/>
    </row>
    <row r="156" spans="1:6" s="42" customFormat="1" ht="15">
      <c r="A156" s="50"/>
      <c r="B156" s="31"/>
      <c r="C156" s="50"/>
      <c r="E156" s="45"/>
      <c r="F156" s="45"/>
    </row>
    <row r="157" spans="1:6" s="42" customFormat="1" ht="15">
      <c r="A157" s="50"/>
      <c r="B157" s="31"/>
      <c r="C157" s="50"/>
      <c r="E157" s="45"/>
      <c r="F157" s="45"/>
    </row>
    <row r="158" spans="1:6" s="42" customFormat="1" ht="15">
      <c r="A158" s="50"/>
      <c r="B158" s="31"/>
      <c r="C158" s="50"/>
      <c r="E158" s="45"/>
      <c r="F158" s="45"/>
    </row>
    <row r="159" spans="1:6" s="42" customFormat="1" ht="15">
      <c r="A159" s="50"/>
      <c r="B159" s="31"/>
      <c r="C159" s="50"/>
      <c r="E159" s="45"/>
      <c r="F159" s="45"/>
    </row>
    <row r="160" spans="1:6" s="42" customFormat="1" ht="15">
      <c r="A160" s="50"/>
      <c r="B160" s="31"/>
      <c r="C160" s="50"/>
      <c r="E160" s="45"/>
      <c r="F160" s="45"/>
    </row>
    <row r="161" spans="1:6" s="42" customFormat="1" ht="15">
      <c r="A161" s="50"/>
      <c r="B161" s="31"/>
      <c r="C161" s="50"/>
      <c r="E161" s="45"/>
      <c r="F161" s="45"/>
    </row>
    <row r="162" spans="1:6" s="42" customFormat="1" ht="15">
      <c r="A162" s="50"/>
      <c r="B162" s="31"/>
      <c r="C162" s="50"/>
      <c r="E162" s="45"/>
      <c r="F162" s="45"/>
    </row>
    <row r="163" spans="1:6" s="42" customFormat="1" ht="15">
      <c r="A163" s="50"/>
      <c r="B163" s="31"/>
      <c r="C163" s="50"/>
      <c r="E163" s="45"/>
      <c r="F163" s="45"/>
    </row>
    <row r="164" spans="1:6" s="42" customFormat="1" ht="15">
      <c r="A164" s="50"/>
      <c r="B164" s="31"/>
      <c r="C164" s="50"/>
      <c r="E164" s="45"/>
      <c r="F164" s="45"/>
    </row>
    <row r="165" spans="1:6" s="42" customFormat="1" ht="15">
      <c r="A165" s="50"/>
      <c r="B165" s="31"/>
      <c r="C165" s="50"/>
      <c r="E165" s="45"/>
      <c r="F165" s="45"/>
    </row>
    <row r="166" spans="1:6" s="42" customFormat="1" ht="15">
      <c r="A166" s="50"/>
      <c r="B166" s="31"/>
      <c r="C166" s="50"/>
      <c r="E166" s="45"/>
      <c r="F166" s="45"/>
    </row>
    <row r="167" spans="1:6" s="7" customFormat="1" ht="15">
      <c r="A167" s="5"/>
      <c r="B167" s="6"/>
      <c r="C167" s="5"/>
      <c r="E167" s="11"/>
      <c r="F167" s="11"/>
    </row>
    <row r="168" spans="1:6" s="7" customFormat="1" ht="15">
      <c r="A168" s="5"/>
      <c r="B168" s="6"/>
      <c r="C168" s="5"/>
      <c r="E168" s="11"/>
      <c r="F168" s="11"/>
    </row>
    <row r="169" spans="1:6" s="7" customFormat="1" ht="15">
      <c r="A169" s="5"/>
      <c r="B169" s="6"/>
      <c r="C169" s="5"/>
      <c r="E169" s="11"/>
      <c r="F169" s="11"/>
    </row>
    <row r="170" spans="1:6" s="7" customFormat="1" ht="15">
      <c r="A170" s="5"/>
      <c r="B170" s="6"/>
      <c r="C170" s="5"/>
      <c r="E170" s="11"/>
      <c r="F170" s="11"/>
    </row>
    <row r="171" spans="1:6" s="7" customFormat="1" ht="15">
      <c r="A171" s="5"/>
      <c r="B171" s="6"/>
      <c r="C171" s="5"/>
      <c r="E171" s="11"/>
      <c r="F171" s="11"/>
    </row>
    <row r="172" spans="1:6" s="7" customFormat="1" ht="15">
      <c r="A172" s="5"/>
      <c r="B172" s="6"/>
      <c r="C172" s="5"/>
      <c r="E172" s="11"/>
      <c r="F172" s="11"/>
    </row>
    <row r="173" spans="1:6" s="7" customFormat="1" ht="15">
      <c r="A173" s="5"/>
      <c r="B173" s="6"/>
      <c r="C173" s="5"/>
      <c r="E173" s="11"/>
      <c r="F173" s="11"/>
    </row>
    <row r="174" spans="1:6" s="7" customFormat="1" ht="15">
      <c r="A174" s="5"/>
      <c r="B174" s="6"/>
      <c r="C174" s="5"/>
      <c r="E174" s="11"/>
      <c r="F174" s="11"/>
    </row>
    <row r="175" spans="1:6" s="7" customFormat="1" ht="15">
      <c r="A175" s="5"/>
      <c r="B175" s="6"/>
      <c r="C175" s="5"/>
      <c r="E175" s="11"/>
      <c r="F175" s="11"/>
    </row>
    <row r="176" spans="1:6" s="7" customFormat="1" ht="15">
      <c r="A176" s="5"/>
      <c r="B176" s="6"/>
      <c r="C176" s="5"/>
      <c r="E176" s="11"/>
      <c r="F176" s="11"/>
    </row>
    <row r="177" spans="1:6" s="7" customFormat="1" ht="15">
      <c r="A177" s="5"/>
      <c r="B177" s="6"/>
      <c r="C177" s="5"/>
      <c r="E177" s="11"/>
      <c r="F177" s="11"/>
    </row>
    <row r="178" spans="1:6" s="7" customFormat="1" ht="15">
      <c r="A178" s="5"/>
      <c r="B178" s="6"/>
      <c r="C178" s="5"/>
      <c r="E178" s="11"/>
      <c r="F178" s="11"/>
    </row>
    <row r="179" spans="1:6" s="7" customFormat="1" ht="15">
      <c r="A179" s="5"/>
      <c r="B179" s="6"/>
      <c r="C179" s="5"/>
      <c r="E179" s="11"/>
      <c r="F179" s="11"/>
    </row>
    <row r="180" spans="1:6" s="7" customFormat="1" ht="15">
      <c r="A180" s="5"/>
      <c r="B180" s="6"/>
      <c r="C180" s="5"/>
      <c r="E180" s="11"/>
      <c r="F180" s="11"/>
    </row>
    <row r="181" spans="1:6" s="7" customFormat="1" ht="15">
      <c r="A181" s="5"/>
      <c r="B181" s="6"/>
      <c r="C181" s="5"/>
      <c r="E181" s="11"/>
      <c r="F181" s="11"/>
    </row>
    <row r="182" spans="1:6" s="7" customFormat="1" ht="15">
      <c r="A182" s="5"/>
      <c r="B182" s="6"/>
      <c r="C182" s="5"/>
      <c r="E182" s="11"/>
      <c r="F182" s="11"/>
    </row>
    <row r="183" spans="1:6" s="7" customFormat="1" ht="15">
      <c r="A183" s="5"/>
      <c r="B183" s="6"/>
      <c r="C183" s="5"/>
      <c r="E183" s="11"/>
      <c r="F183" s="11"/>
    </row>
    <row r="184" spans="1:6" s="7" customFormat="1" ht="15">
      <c r="A184" s="5"/>
      <c r="B184" s="6"/>
      <c r="C184" s="5"/>
      <c r="E184" s="11"/>
      <c r="F184" s="11"/>
    </row>
    <row r="185" spans="1:6" s="7" customFormat="1" ht="15">
      <c r="A185" s="5"/>
      <c r="B185" s="6"/>
      <c r="C185" s="5"/>
      <c r="E185" s="11"/>
      <c r="F185" s="11"/>
    </row>
    <row r="186" spans="1:6" s="7" customFormat="1" ht="15">
      <c r="A186" s="5"/>
      <c r="B186" s="6"/>
      <c r="C186" s="5"/>
      <c r="E186" s="11"/>
      <c r="F186" s="11"/>
    </row>
    <row r="187" spans="1:6" s="7" customFormat="1" ht="15">
      <c r="A187" s="5"/>
      <c r="B187" s="6"/>
      <c r="C187" s="5"/>
      <c r="E187" s="11"/>
      <c r="F187" s="11"/>
    </row>
    <row r="188" spans="1:6" s="7" customFormat="1" ht="15">
      <c r="A188" s="5"/>
      <c r="B188" s="6"/>
      <c r="C188" s="5"/>
      <c r="E188" s="11"/>
      <c r="F188" s="11"/>
    </row>
    <row r="189" spans="1:6" s="7" customFormat="1" ht="15">
      <c r="A189" s="5"/>
      <c r="B189" s="6"/>
      <c r="C189" s="5"/>
      <c r="E189" s="11"/>
      <c r="F189" s="11"/>
    </row>
    <row r="190" spans="1:6" s="7" customFormat="1" ht="15">
      <c r="A190" s="5"/>
      <c r="B190" s="6"/>
      <c r="C190" s="5"/>
      <c r="E190" s="11"/>
      <c r="F190" s="11"/>
    </row>
    <row r="191" spans="1:6" s="7" customFormat="1" ht="15">
      <c r="A191" s="5"/>
      <c r="B191" s="6"/>
      <c r="C191" s="5"/>
      <c r="E191" s="11"/>
      <c r="F191" s="11"/>
    </row>
    <row r="192" spans="1:6" s="7" customFormat="1" ht="15">
      <c r="A192" s="5"/>
      <c r="B192" s="6"/>
      <c r="C192" s="5"/>
      <c r="E192" s="11"/>
      <c r="F192" s="11"/>
    </row>
    <row r="193" spans="1:6" s="7" customFormat="1" ht="15">
      <c r="A193" s="5"/>
      <c r="B193" s="6"/>
      <c r="C193" s="5"/>
      <c r="E193" s="11"/>
      <c r="F193" s="11"/>
    </row>
    <row r="194" spans="1:6" s="7" customFormat="1" ht="15">
      <c r="A194" s="5"/>
      <c r="B194" s="6"/>
      <c r="C194" s="5"/>
      <c r="E194" s="11"/>
      <c r="F194" s="11"/>
    </row>
    <row r="195" spans="1:6" s="7" customFormat="1" ht="15">
      <c r="A195" s="5"/>
      <c r="B195" s="6"/>
      <c r="C195" s="5"/>
      <c r="E195" s="11"/>
      <c r="F195" s="11"/>
    </row>
    <row r="196" spans="1:6" s="7" customFormat="1" ht="15">
      <c r="A196" s="5"/>
      <c r="B196" s="6"/>
      <c r="C196" s="5"/>
      <c r="E196" s="11"/>
      <c r="F196" s="11"/>
    </row>
    <row r="197" spans="1:6" s="7" customFormat="1" ht="15">
      <c r="A197" s="5"/>
      <c r="B197" s="6"/>
      <c r="C197" s="5"/>
      <c r="E197" s="11"/>
      <c r="F197" s="11"/>
    </row>
    <row r="198" spans="1:6" s="7" customFormat="1" ht="15">
      <c r="A198" s="5"/>
      <c r="B198" s="6"/>
      <c r="C198" s="5"/>
      <c r="E198" s="11"/>
      <c r="F198" s="11"/>
    </row>
    <row r="199" spans="1:6" s="7" customFormat="1" ht="15">
      <c r="A199" s="5"/>
      <c r="B199" s="6"/>
      <c r="C199" s="5"/>
      <c r="E199" s="11"/>
      <c r="F199" s="11"/>
    </row>
    <row r="200" spans="1:6" s="7" customFormat="1" ht="15">
      <c r="A200" s="5"/>
      <c r="B200" s="6"/>
      <c r="C200" s="5"/>
      <c r="E200" s="11"/>
      <c r="F200" s="11"/>
    </row>
    <row r="201" spans="1:6" s="7" customFormat="1" ht="15">
      <c r="A201" s="5"/>
      <c r="B201" s="6"/>
      <c r="C201" s="5"/>
      <c r="E201" s="11"/>
      <c r="F201" s="11"/>
    </row>
    <row r="202" spans="1:6" s="7" customFormat="1" ht="15">
      <c r="A202" s="5"/>
      <c r="B202" s="6"/>
      <c r="C202" s="5"/>
      <c r="E202" s="11"/>
      <c r="F202" s="11"/>
    </row>
    <row r="203" spans="1:6" s="7" customFormat="1" ht="15">
      <c r="A203" s="5"/>
      <c r="B203" s="6"/>
      <c r="C203" s="5"/>
      <c r="E203" s="11"/>
      <c r="F203" s="11"/>
    </row>
    <row r="204" spans="1:6" s="7" customFormat="1" ht="15">
      <c r="A204" s="5"/>
      <c r="B204" s="6"/>
      <c r="C204" s="5"/>
      <c r="E204" s="11"/>
      <c r="F204" s="11"/>
    </row>
    <row r="205" spans="1:6" s="7" customFormat="1" ht="15">
      <c r="A205" s="5"/>
      <c r="B205" s="6"/>
      <c r="C205" s="5"/>
      <c r="E205" s="11"/>
      <c r="F205" s="11"/>
    </row>
    <row r="206" spans="1:6" s="7" customFormat="1" ht="15">
      <c r="A206" s="5"/>
      <c r="B206" s="6"/>
      <c r="C206" s="5"/>
      <c r="E206" s="11"/>
      <c r="F206" s="11"/>
    </row>
    <row r="207" spans="1:6" s="7" customFormat="1" ht="15">
      <c r="A207" s="5"/>
      <c r="B207" s="6"/>
      <c r="C207" s="5"/>
      <c r="E207" s="11"/>
      <c r="F207" s="11"/>
    </row>
    <row r="208" spans="1:6" s="7" customFormat="1" ht="15">
      <c r="A208" s="5"/>
      <c r="B208" s="6"/>
      <c r="C208" s="5"/>
      <c r="E208" s="11"/>
      <c r="F208" s="11"/>
    </row>
    <row r="209" spans="1:6" s="7" customFormat="1" ht="15">
      <c r="A209" s="5"/>
      <c r="B209" s="6"/>
      <c r="C209" s="5"/>
      <c r="E209" s="11"/>
      <c r="F209" s="11"/>
    </row>
    <row r="210" spans="1:6" s="7" customFormat="1" ht="15">
      <c r="A210" s="5"/>
      <c r="B210" s="6"/>
      <c r="C210" s="5"/>
      <c r="E210" s="11"/>
      <c r="F210" s="11"/>
    </row>
    <row r="211" spans="1:6" s="7" customFormat="1" ht="15">
      <c r="A211" s="5"/>
      <c r="B211" s="6"/>
      <c r="C211" s="5"/>
      <c r="E211" s="11"/>
      <c r="F211" s="11"/>
    </row>
    <row r="212" spans="1:6" s="7" customFormat="1" ht="15">
      <c r="A212" s="5"/>
      <c r="B212" s="6"/>
      <c r="C212" s="5"/>
      <c r="E212" s="11"/>
      <c r="F212" s="11"/>
    </row>
    <row r="213" spans="1:6" s="7" customFormat="1" ht="15">
      <c r="A213" s="5"/>
      <c r="B213" s="6"/>
      <c r="C213" s="5"/>
      <c r="E213" s="11"/>
      <c r="F213" s="11"/>
    </row>
    <row r="214" spans="1:6" s="7" customFormat="1" ht="15">
      <c r="A214" s="5"/>
      <c r="B214" s="6"/>
      <c r="C214" s="5"/>
      <c r="E214" s="11"/>
      <c r="F214" s="11"/>
    </row>
    <row r="215" spans="1:6" s="7" customFormat="1" ht="15">
      <c r="A215" s="5"/>
      <c r="B215" s="6"/>
      <c r="C215" s="5"/>
      <c r="E215" s="11"/>
      <c r="F215" s="11"/>
    </row>
    <row r="216" spans="1:6" s="7" customFormat="1" ht="15">
      <c r="A216" s="5"/>
      <c r="B216" s="6"/>
      <c r="C216" s="5"/>
      <c r="E216" s="11"/>
      <c r="F216" s="11"/>
    </row>
    <row r="217" spans="1:6" s="7" customFormat="1" ht="15">
      <c r="A217" s="5"/>
      <c r="B217" s="6"/>
      <c r="C217" s="5"/>
      <c r="E217" s="11"/>
      <c r="F217" s="11"/>
    </row>
    <row r="218" spans="1:6" s="7" customFormat="1" ht="15">
      <c r="A218" s="5"/>
      <c r="B218" s="6"/>
      <c r="C218" s="5"/>
      <c r="E218" s="11"/>
      <c r="F218" s="11"/>
    </row>
    <row r="219" spans="1:6" s="7" customFormat="1" ht="15">
      <c r="A219" s="5"/>
      <c r="B219" s="6"/>
      <c r="C219" s="5"/>
      <c r="E219" s="11"/>
      <c r="F219" s="11"/>
    </row>
    <row r="220" spans="1:6" s="7" customFormat="1" ht="15">
      <c r="A220" s="5"/>
      <c r="B220" s="6"/>
      <c r="C220" s="5"/>
      <c r="E220" s="11"/>
      <c r="F220" s="11"/>
    </row>
    <row r="221" spans="1:6" s="7" customFormat="1" ht="15">
      <c r="A221" s="5"/>
      <c r="B221" s="6"/>
      <c r="C221" s="5"/>
      <c r="E221" s="11"/>
      <c r="F221" s="11"/>
    </row>
    <row r="222" spans="1:6" s="7" customFormat="1" ht="15">
      <c r="A222" s="5"/>
      <c r="B222" s="6"/>
      <c r="C222" s="5"/>
      <c r="E222" s="11"/>
      <c r="F222" s="11"/>
    </row>
    <row r="223" spans="1:6" s="7" customFormat="1" ht="15">
      <c r="A223" s="5"/>
      <c r="B223" s="6"/>
      <c r="C223" s="5"/>
      <c r="E223" s="11"/>
      <c r="F223" s="11"/>
    </row>
    <row r="224" spans="1:6" s="7" customFormat="1" ht="15">
      <c r="A224" s="5"/>
      <c r="B224" s="6"/>
      <c r="C224" s="5"/>
      <c r="E224" s="11"/>
      <c r="F224" s="11"/>
    </row>
    <row r="225" spans="1:6" s="7" customFormat="1" ht="15">
      <c r="A225" s="5"/>
      <c r="B225" s="6"/>
      <c r="C225" s="5"/>
      <c r="E225" s="11"/>
      <c r="F225" s="11"/>
    </row>
    <row r="226" spans="1:6" s="7" customFormat="1" ht="15">
      <c r="A226" s="5"/>
      <c r="B226" s="6"/>
      <c r="C226" s="5"/>
      <c r="E226" s="11"/>
      <c r="F226" s="11"/>
    </row>
    <row r="227" spans="1:6" s="7" customFormat="1" ht="15">
      <c r="A227" s="5"/>
      <c r="B227" s="6"/>
      <c r="C227" s="5"/>
      <c r="E227" s="11"/>
      <c r="F227" s="11"/>
    </row>
    <row r="228" spans="1:6" s="7" customFormat="1" ht="15">
      <c r="A228" s="5"/>
      <c r="B228" s="6"/>
      <c r="C228" s="5"/>
      <c r="E228" s="11"/>
      <c r="F228" s="11"/>
    </row>
    <row r="229" spans="1:6" s="7" customFormat="1" ht="15">
      <c r="A229" s="5"/>
      <c r="B229" s="6"/>
      <c r="C229" s="5"/>
      <c r="E229" s="11"/>
      <c r="F229" s="11"/>
    </row>
    <row r="230" spans="1:6" s="7" customFormat="1" ht="15">
      <c r="A230" s="5"/>
      <c r="B230" s="6"/>
      <c r="C230" s="5"/>
      <c r="E230" s="11"/>
      <c r="F230" s="11"/>
    </row>
    <row r="231" spans="1:6" s="7" customFormat="1" ht="15">
      <c r="A231" s="5"/>
      <c r="B231" s="6"/>
      <c r="C231" s="5"/>
      <c r="E231" s="11"/>
      <c r="F231" s="11"/>
    </row>
    <row r="232" spans="1:6" s="7" customFormat="1" ht="15">
      <c r="A232" s="5"/>
      <c r="B232" s="6"/>
      <c r="C232" s="5"/>
      <c r="E232" s="11"/>
      <c r="F232" s="11"/>
    </row>
    <row r="233" spans="1:6" s="7" customFormat="1" ht="15">
      <c r="A233" s="5"/>
      <c r="B233" s="6"/>
      <c r="C233" s="5"/>
      <c r="E233" s="11"/>
      <c r="F233" s="11"/>
    </row>
    <row r="234" spans="1:6" s="7" customFormat="1" ht="15">
      <c r="A234" s="5"/>
      <c r="B234" s="6"/>
      <c r="C234" s="5"/>
      <c r="E234" s="11"/>
      <c r="F234" s="11"/>
    </row>
    <row r="235" spans="1:6" s="7" customFormat="1" ht="15">
      <c r="A235" s="5"/>
      <c r="B235" s="6"/>
      <c r="C235" s="5"/>
      <c r="E235" s="11"/>
      <c r="F235" s="11"/>
    </row>
    <row r="236" spans="1:6" s="7" customFormat="1" ht="15">
      <c r="A236" s="5"/>
      <c r="B236" s="6"/>
      <c r="C236" s="5"/>
      <c r="E236" s="11"/>
      <c r="F236" s="11"/>
    </row>
    <row r="237" spans="1:6" s="7" customFormat="1" ht="15">
      <c r="A237" s="5"/>
      <c r="B237" s="6"/>
      <c r="C237" s="5"/>
      <c r="E237" s="11"/>
      <c r="F237" s="11"/>
    </row>
    <row r="238" spans="1:6" s="7" customFormat="1" ht="15">
      <c r="A238" s="5"/>
      <c r="B238" s="6"/>
      <c r="C238" s="5"/>
      <c r="E238" s="11"/>
      <c r="F238" s="11"/>
    </row>
    <row r="239" spans="1:6" s="7" customFormat="1" ht="15">
      <c r="A239" s="5"/>
      <c r="B239" s="6"/>
      <c r="C239" s="5"/>
      <c r="E239" s="11"/>
      <c r="F239" s="11"/>
    </row>
    <row r="240" spans="1:6" s="7" customFormat="1" ht="15">
      <c r="A240" s="5"/>
      <c r="B240" s="6"/>
      <c r="C240" s="5"/>
      <c r="E240" s="11"/>
      <c r="F240" s="11"/>
    </row>
    <row r="241" spans="1:6" s="7" customFormat="1" ht="15">
      <c r="A241" s="5"/>
      <c r="B241" s="6"/>
      <c r="C241" s="5"/>
      <c r="E241" s="11"/>
      <c r="F241" s="11"/>
    </row>
    <row r="242" spans="1:6" s="7" customFormat="1" ht="15">
      <c r="A242" s="5"/>
      <c r="B242" s="6"/>
      <c r="C242" s="5"/>
      <c r="E242" s="11"/>
      <c r="F242" s="11"/>
    </row>
    <row r="243" spans="1:6" s="7" customFormat="1" ht="15">
      <c r="A243" s="5"/>
      <c r="B243" s="6"/>
      <c r="C243" s="5"/>
      <c r="E243" s="11"/>
      <c r="F243" s="11"/>
    </row>
    <row r="244" spans="1:6" s="7" customFormat="1" ht="15">
      <c r="A244" s="5"/>
      <c r="B244" s="6"/>
      <c r="C244" s="5"/>
      <c r="E244" s="11"/>
      <c r="F244" s="11"/>
    </row>
    <row r="245" spans="1:6" s="7" customFormat="1" ht="15">
      <c r="A245" s="5"/>
      <c r="B245" s="6"/>
      <c r="C245" s="5"/>
      <c r="E245" s="11"/>
      <c r="F245" s="11"/>
    </row>
    <row r="246" spans="1:6" s="7" customFormat="1" ht="15">
      <c r="A246" s="5"/>
      <c r="B246" s="6"/>
      <c r="C246" s="5"/>
      <c r="E246" s="11"/>
      <c r="F246" s="11"/>
    </row>
    <row r="247" spans="1:6" s="7" customFormat="1" ht="15">
      <c r="A247" s="5"/>
      <c r="B247" s="6"/>
      <c r="C247" s="5"/>
      <c r="E247" s="11"/>
      <c r="F247" s="11"/>
    </row>
    <row r="248" spans="1:6" s="7" customFormat="1" ht="15">
      <c r="A248" s="5"/>
      <c r="B248" s="6"/>
      <c r="C248" s="5"/>
      <c r="E248" s="11"/>
      <c r="F248" s="11"/>
    </row>
    <row r="249" spans="1:6" s="7" customFormat="1" ht="15">
      <c r="A249" s="5"/>
      <c r="B249" s="6"/>
      <c r="C249" s="5"/>
      <c r="E249" s="11"/>
      <c r="F249" s="11"/>
    </row>
    <row r="250" spans="1:6" s="7" customFormat="1" ht="15">
      <c r="A250" s="5"/>
      <c r="B250" s="6"/>
      <c r="C250" s="5"/>
      <c r="E250" s="11"/>
      <c r="F250" s="11"/>
    </row>
    <row r="251" spans="1:6" s="7" customFormat="1" ht="15">
      <c r="A251" s="5"/>
      <c r="B251" s="6"/>
      <c r="C251" s="5"/>
      <c r="E251" s="11"/>
      <c r="F251" s="11"/>
    </row>
    <row r="252" spans="1:6" s="7" customFormat="1" ht="15">
      <c r="A252" s="5"/>
      <c r="B252" s="6"/>
      <c r="C252" s="5"/>
      <c r="E252" s="11"/>
      <c r="F252" s="11"/>
    </row>
    <row r="253" spans="1:6" s="7" customFormat="1" ht="15">
      <c r="A253" s="5"/>
      <c r="B253" s="6"/>
      <c r="C253" s="5"/>
      <c r="E253" s="11"/>
      <c r="F253" s="11"/>
    </row>
    <row r="254" spans="1:6" s="7" customFormat="1" ht="15">
      <c r="A254" s="5"/>
      <c r="B254" s="6"/>
      <c r="C254" s="5"/>
      <c r="E254" s="11"/>
      <c r="F254" s="11"/>
    </row>
    <row r="255" spans="1:6" s="7" customFormat="1" ht="15">
      <c r="A255" s="5"/>
      <c r="B255" s="6"/>
      <c r="C255" s="5"/>
      <c r="E255" s="11"/>
      <c r="F255" s="11"/>
    </row>
    <row r="256" spans="1:6" s="7" customFormat="1" ht="15">
      <c r="A256" s="5"/>
      <c r="B256" s="6"/>
      <c r="C256" s="5"/>
      <c r="E256" s="11"/>
      <c r="F256" s="11"/>
    </row>
    <row r="257" spans="1:6" s="7" customFormat="1" ht="15">
      <c r="A257" s="5"/>
      <c r="B257" s="6"/>
      <c r="C257" s="5"/>
      <c r="E257" s="11"/>
      <c r="F257" s="11"/>
    </row>
    <row r="258" spans="1:6" s="7" customFormat="1" ht="15">
      <c r="A258" s="5"/>
      <c r="B258" s="6"/>
      <c r="C258" s="5"/>
      <c r="E258" s="11"/>
      <c r="F258" s="11"/>
    </row>
    <row r="259" spans="1:6" s="7" customFormat="1" ht="15">
      <c r="A259" s="5"/>
      <c r="B259" s="6"/>
      <c r="C259" s="5"/>
      <c r="E259" s="11"/>
      <c r="F259" s="11"/>
    </row>
    <row r="260" spans="1:6" s="7" customFormat="1" ht="15">
      <c r="A260" s="5"/>
      <c r="B260" s="6"/>
      <c r="C260" s="5"/>
      <c r="E260" s="11"/>
      <c r="F260" s="11"/>
    </row>
    <row r="261" spans="1:6" s="7" customFormat="1" ht="15">
      <c r="A261" s="5"/>
      <c r="B261" s="6"/>
      <c r="C261" s="5"/>
      <c r="E261" s="11"/>
      <c r="F261" s="11"/>
    </row>
    <row r="262" spans="1:6" s="7" customFormat="1" ht="15">
      <c r="A262" s="5"/>
      <c r="B262" s="6"/>
      <c r="C262" s="5"/>
      <c r="E262" s="11"/>
      <c r="F262" s="11"/>
    </row>
    <row r="263" spans="1:6" s="7" customFormat="1" ht="15">
      <c r="A263" s="5"/>
      <c r="B263" s="6"/>
      <c r="C263" s="5"/>
      <c r="E263" s="11"/>
      <c r="F263" s="11"/>
    </row>
    <row r="264" spans="1:6" s="7" customFormat="1" ht="15">
      <c r="A264" s="5"/>
      <c r="B264" s="6"/>
      <c r="C264" s="5"/>
      <c r="E264" s="11"/>
      <c r="F264" s="11"/>
    </row>
    <row r="265" spans="1:6" s="7" customFormat="1" ht="15">
      <c r="A265" s="5"/>
      <c r="B265" s="6"/>
      <c r="C265" s="5"/>
      <c r="E265" s="11"/>
      <c r="F265" s="11"/>
    </row>
    <row r="266" spans="1:6" s="7" customFormat="1" ht="15">
      <c r="A266" s="5"/>
      <c r="B266" s="6"/>
      <c r="C266" s="5"/>
      <c r="E266" s="11"/>
      <c r="F266" s="11"/>
    </row>
    <row r="267" spans="1:6" s="7" customFormat="1" ht="15">
      <c r="A267" s="5"/>
      <c r="B267" s="6"/>
      <c r="C267" s="5"/>
      <c r="E267" s="11"/>
      <c r="F267" s="11"/>
    </row>
    <row r="268" spans="1:6" s="7" customFormat="1" ht="15">
      <c r="A268" s="5"/>
      <c r="B268" s="6"/>
      <c r="C268" s="5"/>
      <c r="E268" s="11"/>
      <c r="F268" s="11"/>
    </row>
    <row r="269" spans="1:6" s="7" customFormat="1" ht="15">
      <c r="A269" s="5"/>
      <c r="B269" s="6"/>
      <c r="C269" s="5"/>
      <c r="E269" s="11"/>
      <c r="F269" s="11"/>
    </row>
    <row r="270" spans="1:6" s="7" customFormat="1" ht="15">
      <c r="A270" s="5"/>
      <c r="B270" s="6"/>
      <c r="C270" s="5"/>
      <c r="E270" s="11"/>
      <c r="F270" s="11"/>
    </row>
    <row r="271" spans="1:6" s="7" customFormat="1" ht="15">
      <c r="A271" s="5"/>
      <c r="B271" s="6"/>
      <c r="C271" s="5"/>
      <c r="E271" s="11"/>
      <c r="F271" s="11"/>
    </row>
    <row r="272" spans="1:6" s="7" customFormat="1" ht="15">
      <c r="A272" s="5"/>
      <c r="B272" s="6"/>
      <c r="C272" s="5"/>
      <c r="E272" s="11"/>
      <c r="F272" s="11"/>
    </row>
    <row r="273" spans="1:6" s="7" customFormat="1" ht="15">
      <c r="A273" s="5"/>
      <c r="B273" s="6"/>
      <c r="C273" s="5"/>
      <c r="E273" s="11"/>
      <c r="F273" s="11"/>
    </row>
    <row r="274" spans="1:6" s="7" customFormat="1" ht="15">
      <c r="A274" s="5"/>
      <c r="B274" s="6"/>
      <c r="C274" s="5"/>
      <c r="E274" s="11"/>
      <c r="F274" s="11"/>
    </row>
    <row r="275" spans="1:6" s="7" customFormat="1" ht="15">
      <c r="A275" s="5"/>
      <c r="B275" s="6"/>
      <c r="C275" s="5"/>
      <c r="E275" s="11"/>
      <c r="F275" s="11"/>
    </row>
    <row r="276" spans="1:6" s="7" customFormat="1" ht="15">
      <c r="A276" s="5"/>
      <c r="B276" s="6"/>
      <c r="C276" s="5"/>
      <c r="E276" s="11"/>
      <c r="F276" s="11"/>
    </row>
    <row r="277" spans="1:6" s="7" customFormat="1" ht="15">
      <c r="A277" s="5"/>
      <c r="B277" s="6"/>
      <c r="C277" s="5"/>
      <c r="E277" s="11"/>
      <c r="F277" s="11"/>
    </row>
    <row r="278" spans="1:6" s="7" customFormat="1" ht="15">
      <c r="A278" s="5"/>
      <c r="B278" s="6"/>
      <c r="C278" s="5"/>
      <c r="E278" s="11"/>
      <c r="F278" s="11"/>
    </row>
    <row r="279" spans="1:6" s="7" customFormat="1" ht="15">
      <c r="A279" s="5"/>
      <c r="B279" s="6"/>
      <c r="C279" s="5"/>
      <c r="E279" s="11"/>
      <c r="F279" s="11"/>
    </row>
    <row r="280" spans="1:6" s="7" customFormat="1" ht="15">
      <c r="A280" s="5"/>
      <c r="B280" s="6"/>
      <c r="C280" s="5"/>
      <c r="E280" s="11"/>
      <c r="F280" s="11"/>
    </row>
    <row r="281" spans="1:6" s="7" customFormat="1" ht="15">
      <c r="A281" s="5"/>
      <c r="B281" s="6"/>
      <c r="C281" s="5"/>
      <c r="E281" s="11"/>
      <c r="F281" s="11"/>
    </row>
    <row r="282" spans="1:6" s="7" customFormat="1" ht="15">
      <c r="A282" s="5"/>
      <c r="B282" s="6"/>
      <c r="C282" s="5"/>
      <c r="E282" s="11"/>
      <c r="F282" s="11"/>
    </row>
    <row r="283" spans="1:6" s="7" customFormat="1" ht="15">
      <c r="A283" s="5"/>
      <c r="B283" s="6"/>
      <c r="C283" s="5"/>
      <c r="E283" s="11"/>
      <c r="F283" s="11"/>
    </row>
    <row r="284" spans="1:6" s="7" customFormat="1" ht="15">
      <c r="A284" s="5"/>
      <c r="B284" s="6"/>
      <c r="C284" s="5"/>
      <c r="E284" s="11"/>
      <c r="F284" s="11"/>
    </row>
    <row r="285" spans="1:6" s="7" customFormat="1" ht="15">
      <c r="A285" s="5"/>
      <c r="B285" s="6"/>
      <c r="C285" s="5"/>
      <c r="E285" s="11"/>
      <c r="F285" s="11"/>
    </row>
    <row r="286" spans="1:6" s="7" customFormat="1" ht="15">
      <c r="A286" s="5"/>
      <c r="B286" s="6"/>
      <c r="C286" s="5"/>
      <c r="E286" s="11"/>
      <c r="F286" s="11"/>
    </row>
    <row r="287" spans="1:6" s="7" customFormat="1" ht="15">
      <c r="A287" s="5"/>
      <c r="B287" s="6"/>
      <c r="C287" s="5"/>
      <c r="E287" s="11"/>
      <c r="F287" s="11"/>
    </row>
    <row r="288" spans="1:6" s="7" customFormat="1" ht="15">
      <c r="A288" s="5"/>
      <c r="B288" s="6"/>
      <c r="C288" s="5"/>
      <c r="E288" s="11"/>
      <c r="F288" s="11"/>
    </row>
    <row r="289" spans="1:6" s="7" customFormat="1" ht="15">
      <c r="A289" s="5"/>
      <c r="B289" s="6"/>
      <c r="C289" s="5"/>
      <c r="E289" s="11"/>
      <c r="F289" s="11"/>
    </row>
    <row r="290" spans="1:6" s="7" customFormat="1" ht="15">
      <c r="A290" s="5"/>
      <c r="B290" s="6"/>
      <c r="C290" s="5"/>
      <c r="E290" s="11"/>
      <c r="F290" s="11"/>
    </row>
    <row r="291" spans="1:6" s="7" customFormat="1" ht="15">
      <c r="A291" s="5"/>
      <c r="B291" s="6"/>
      <c r="C291" s="5"/>
      <c r="E291" s="11"/>
      <c r="F291" s="11"/>
    </row>
    <row r="292" spans="1:6" s="7" customFormat="1" ht="15">
      <c r="A292" s="5"/>
      <c r="B292" s="6"/>
      <c r="C292" s="5"/>
      <c r="E292" s="11"/>
      <c r="F292" s="11"/>
    </row>
    <row r="293" spans="1:6" s="7" customFormat="1" ht="15">
      <c r="A293" s="5"/>
      <c r="B293" s="6"/>
      <c r="C293" s="5"/>
      <c r="E293" s="11"/>
      <c r="F293" s="11"/>
    </row>
    <row r="294" spans="1:6" s="7" customFormat="1" ht="15">
      <c r="A294" s="5"/>
      <c r="B294" s="6"/>
      <c r="C294" s="5"/>
      <c r="E294" s="11"/>
      <c r="F294" s="11"/>
    </row>
    <row r="295" spans="1:6" s="7" customFormat="1" ht="15">
      <c r="A295" s="5"/>
      <c r="B295" s="6"/>
      <c r="C295" s="5"/>
      <c r="E295" s="11"/>
      <c r="F295" s="11"/>
    </row>
    <row r="296" spans="1:6" s="7" customFormat="1" ht="15">
      <c r="A296" s="5"/>
      <c r="B296" s="6"/>
      <c r="C296" s="5"/>
      <c r="E296" s="11"/>
      <c r="F296" s="11"/>
    </row>
    <row r="297" spans="1:6" s="7" customFormat="1" ht="15">
      <c r="A297" s="5"/>
      <c r="B297" s="6"/>
      <c r="C297" s="5"/>
      <c r="E297" s="11"/>
      <c r="F297" s="11"/>
    </row>
    <row r="298" spans="1:6" s="7" customFormat="1" ht="15">
      <c r="A298" s="5"/>
      <c r="B298" s="6"/>
      <c r="C298" s="5"/>
      <c r="E298" s="11"/>
      <c r="F298" s="11"/>
    </row>
    <row r="299" spans="1:6" s="7" customFormat="1" ht="15">
      <c r="A299" s="5"/>
      <c r="B299" s="6"/>
      <c r="C299" s="5"/>
      <c r="E299" s="11"/>
      <c r="F299" s="11"/>
    </row>
    <row r="300" spans="1:6" s="7" customFormat="1" ht="15">
      <c r="A300" s="5"/>
      <c r="B300" s="6"/>
      <c r="C300" s="5"/>
      <c r="E300" s="11"/>
      <c r="F300" s="11"/>
    </row>
    <row r="301" spans="1:6" s="7" customFormat="1" ht="15">
      <c r="A301" s="5"/>
      <c r="B301" s="6"/>
      <c r="C301" s="5"/>
      <c r="E301" s="11"/>
      <c r="F301" s="11"/>
    </row>
    <row r="302" spans="1:6" s="7" customFormat="1" ht="15">
      <c r="A302" s="5"/>
      <c r="B302" s="6"/>
      <c r="C302" s="5"/>
      <c r="E302" s="11"/>
      <c r="F302" s="11"/>
    </row>
    <row r="303" spans="1:6" s="7" customFormat="1" ht="15">
      <c r="A303" s="5"/>
      <c r="B303" s="6"/>
      <c r="C303" s="5"/>
      <c r="E303" s="11"/>
      <c r="F303" s="11"/>
    </row>
    <row r="304" spans="1:6" s="7" customFormat="1" ht="15">
      <c r="A304" s="5"/>
      <c r="B304" s="6"/>
      <c r="C304" s="5"/>
      <c r="E304" s="11"/>
      <c r="F304" s="11"/>
    </row>
    <row r="305" spans="1:6" s="7" customFormat="1" ht="15">
      <c r="A305" s="5"/>
      <c r="B305" s="6"/>
      <c r="C305" s="5"/>
      <c r="E305" s="11"/>
      <c r="F305" s="11"/>
    </row>
    <row r="306" spans="1:6" s="7" customFormat="1" ht="15">
      <c r="A306" s="5"/>
      <c r="B306" s="6"/>
      <c r="C306" s="5"/>
      <c r="E306" s="11"/>
      <c r="F306" s="11"/>
    </row>
    <row r="307" spans="1:6" s="7" customFormat="1" ht="15">
      <c r="A307" s="5"/>
      <c r="B307" s="6"/>
      <c r="C307" s="5"/>
      <c r="E307" s="11"/>
      <c r="F307" s="11"/>
    </row>
    <row r="308" spans="1:6" s="7" customFormat="1" ht="15">
      <c r="A308" s="5"/>
      <c r="B308" s="6"/>
      <c r="C308" s="5"/>
      <c r="E308" s="11"/>
      <c r="F308" s="11"/>
    </row>
    <row r="309" spans="1:6" s="7" customFormat="1" ht="15">
      <c r="A309" s="5"/>
      <c r="B309" s="6"/>
      <c r="C309" s="5"/>
      <c r="E309" s="11"/>
      <c r="F309" s="11"/>
    </row>
    <row r="310" spans="1:6" s="7" customFormat="1" ht="15">
      <c r="A310" s="5"/>
      <c r="B310" s="6"/>
      <c r="C310" s="5"/>
      <c r="E310" s="11"/>
      <c r="F310" s="11"/>
    </row>
    <row r="311" spans="1:6" s="7" customFormat="1" ht="15">
      <c r="A311" s="5"/>
      <c r="B311" s="6"/>
      <c r="C311" s="5"/>
      <c r="E311" s="11"/>
      <c r="F311" s="11"/>
    </row>
    <row r="312" spans="1:6" s="7" customFormat="1" ht="15">
      <c r="A312" s="5"/>
      <c r="B312" s="6"/>
      <c r="C312" s="5"/>
      <c r="E312" s="11"/>
      <c r="F312" s="11"/>
    </row>
    <row r="313" spans="1:6" s="7" customFormat="1" ht="15">
      <c r="A313" s="5"/>
      <c r="B313" s="6"/>
      <c r="C313" s="5"/>
      <c r="E313" s="11"/>
      <c r="F313" s="11"/>
    </row>
    <row r="314" spans="1:6" s="7" customFormat="1" ht="15">
      <c r="A314" s="5"/>
      <c r="B314" s="6"/>
      <c r="C314" s="5"/>
      <c r="E314" s="11"/>
      <c r="F314" s="11"/>
    </row>
    <row r="315" spans="1:6" s="7" customFormat="1" ht="15">
      <c r="A315" s="5"/>
      <c r="B315" s="6"/>
      <c r="C315" s="5"/>
      <c r="E315" s="11"/>
      <c r="F315" s="11"/>
    </row>
    <row r="316" spans="1:6" s="7" customFormat="1" ht="15">
      <c r="A316" s="5"/>
      <c r="B316" s="6"/>
      <c r="C316" s="5"/>
      <c r="E316" s="11"/>
      <c r="F316" s="11"/>
    </row>
    <row r="317" spans="1:6" s="7" customFormat="1" ht="15">
      <c r="A317" s="5"/>
      <c r="B317" s="6"/>
      <c r="C317" s="5"/>
      <c r="E317" s="11"/>
      <c r="F317" s="11"/>
    </row>
    <row r="318" spans="1:6" s="7" customFormat="1" ht="15">
      <c r="A318" s="5"/>
      <c r="B318" s="6"/>
      <c r="C318" s="5"/>
      <c r="E318" s="11"/>
      <c r="F318" s="11"/>
    </row>
    <row r="319" spans="1:6" s="7" customFormat="1" ht="15">
      <c r="A319" s="5"/>
      <c r="B319" s="6"/>
      <c r="C319" s="5"/>
      <c r="E319" s="11"/>
      <c r="F319" s="11"/>
    </row>
    <row r="320" spans="1:6" s="7" customFormat="1" ht="15">
      <c r="A320" s="5"/>
      <c r="B320" s="6"/>
      <c r="C320" s="5"/>
      <c r="E320" s="11"/>
      <c r="F320" s="11"/>
    </row>
    <row r="321" spans="1:6" s="7" customFormat="1" ht="15">
      <c r="A321" s="5"/>
      <c r="B321" s="6"/>
      <c r="C321" s="5"/>
      <c r="E321" s="11"/>
      <c r="F321" s="11"/>
    </row>
    <row r="322" spans="1:6" s="7" customFormat="1" ht="15">
      <c r="A322" s="5"/>
      <c r="B322" s="6"/>
      <c r="C322" s="5"/>
      <c r="E322" s="11"/>
      <c r="F322" s="11"/>
    </row>
    <row r="323" spans="1:6" s="7" customFormat="1" ht="15">
      <c r="A323" s="5"/>
      <c r="B323" s="6"/>
      <c r="C323" s="5"/>
      <c r="E323" s="11"/>
      <c r="F323" s="11"/>
    </row>
    <row r="324" spans="1:6" s="7" customFormat="1" ht="15">
      <c r="A324" s="5"/>
      <c r="B324" s="6"/>
      <c r="C324" s="5"/>
      <c r="E324" s="11"/>
      <c r="F324" s="11"/>
    </row>
    <row r="325" spans="1:6" s="7" customFormat="1" ht="15">
      <c r="A325" s="5"/>
      <c r="B325" s="6"/>
      <c r="C325" s="5"/>
      <c r="E325" s="11"/>
      <c r="F325" s="11"/>
    </row>
    <row r="326" spans="1:6" s="7" customFormat="1" ht="15">
      <c r="A326" s="5"/>
      <c r="B326" s="6"/>
      <c r="C326" s="5"/>
      <c r="E326" s="11"/>
      <c r="F326" s="11"/>
    </row>
    <row r="327" spans="1:6" s="7" customFormat="1" ht="15">
      <c r="A327" s="5"/>
      <c r="B327" s="6"/>
      <c r="C327" s="5"/>
      <c r="E327" s="11"/>
      <c r="F327" s="11"/>
    </row>
    <row r="328" spans="1:6" s="7" customFormat="1" ht="15">
      <c r="A328" s="5"/>
      <c r="B328" s="6"/>
      <c r="C328" s="5"/>
      <c r="E328" s="11"/>
      <c r="F328" s="11"/>
    </row>
    <row r="329" spans="1:6" s="7" customFormat="1" ht="15">
      <c r="A329" s="5"/>
      <c r="B329" s="6"/>
      <c r="C329" s="5"/>
      <c r="E329" s="11"/>
      <c r="F329" s="11"/>
    </row>
    <row r="330" spans="1:6" s="7" customFormat="1" ht="15">
      <c r="A330" s="5"/>
      <c r="B330" s="6"/>
      <c r="C330" s="5"/>
      <c r="E330" s="11"/>
      <c r="F330" s="11"/>
    </row>
    <row r="331" spans="1:6" s="7" customFormat="1" ht="15">
      <c r="A331" s="5"/>
      <c r="B331" s="6"/>
      <c r="C331" s="5"/>
      <c r="E331" s="11"/>
      <c r="F331" s="11"/>
    </row>
  </sheetData>
  <sheetProtection/>
  <mergeCells count="12">
    <mergeCell ref="F94:F95"/>
    <mergeCell ref="E75:E82"/>
    <mergeCell ref="E1:F1"/>
    <mergeCell ref="B108:F108"/>
    <mergeCell ref="A4:F4"/>
    <mergeCell ref="E17:E58"/>
    <mergeCell ref="B104:F104"/>
    <mergeCell ref="B105:F105"/>
    <mergeCell ref="B106:F106"/>
    <mergeCell ref="B107:F107"/>
    <mergeCell ref="A3:F3"/>
    <mergeCell ref="E94:E95"/>
  </mergeCells>
  <printOptions/>
  <pageMargins left="0.5905511811023623" right="0.15748031496062992" top="0.37" bottom="0.4330708661417323" header="0.18" footer="0.31496062992125984"/>
  <pageSetup horizontalDpi="600" verticalDpi="600" orientation="portrait" paperSize="9" scale="60" r:id="rId3"/>
  <rowBreaks count="1" manualBreakCount="1">
    <brk id="58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9"/>
  <sheetViews>
    <sheetView zoomScale="90" zoomScaleNormal="90" zoomScalePageLayoutView="0" workbookViewId="0" topLeftCell="A1">
      <selection activeCell="I14" sqref="I14"/>
    </sheetView>
  </sheetViews>
  <sheetFormatPr defaultColWidth="9.140625" defaultRowHeight="15"/>
  <cols>
    <col min="1" max="1" width="6.421875" style="5" customWidth="1"/>
    <col min="2" max="2" width="40.421875" style="3" customWidth="1"/>
    <col min="3" max="3" width="13.28125" style="2" customWidth="1"/>
    <col min="4" max="4" width="12.421875" style="1" customWidth="1"/>
    <col min="5" max="5" width="13.140625" style="1" customWidth="1"/>
    <col min="6" max="7" width="12.00390625" style="1" customWidth="1"/>
    <col min="8" max="8" width="11.7109375" style="1" customWidth="1"/>
    <col min="9" max="9" width="11.8515625" style="1" customWidth="1"/>
    <col min="10" max="16384" width="9.140625" style="1" customWidth="1"/>
  </cols>
  <sheetData>
    <row r="2" spans="1:9" s="9" customFormat="1" ht="15.75">
      <c r="A2" s="94" t="s">
        <v>119</v>
      </c>
      <c r="B2" s="94"/>
      <c r="C2" s="94"/>
      <c r="D2" s="94"/>
      <c r="E2" s="94"/>
      <c r="F2" s="94"/>
      <c r="G2" s="94"/>
      <c r="H2" s="94"/>
      <c r="I2" s="94"/>
    </row>
    <row r="3" spans="1:9" s="9" customFormat="1" ht="15.75">
      <c r="A3" s="94" t="s">
        <v>106</v>
      </c>
      <c r="B3" s="94"/>
      <c r="C3" s="94"/>
      <c r="D3" s="94"/>
      <c r="E3" s="94"/>
      <c r="F3" s="94"/>
      <c r="G3" s="94"/>
      <c r="H3" s="94"/>
      <c r="I3" s="94"/>
    </row>
    <row r="5" spans="1:9" s="4" customFormat="1" ht="52.5" customHeight="1">
      <c r="A5" s="101" t="s">
        <v>0</v>
      </c>
      <c r="B5" s="101" t="s">
        <v>1</v>
      </c>
      <c r="C5" s="101" t="s">
        <v>2</v>
      </c>
      <c r="D5" s="95" t="s">
        <v>98</v>
      </c>
      <c r="E5" s="96"/>
      <c r="F5" s="95" t="s">
        <v>97</v>
      </c>
      <c r="G5" s="96"/>
      <c r="H5" s="95" t="s">
        <v>96</v>
      </c>
      <c r="I5" s="96"/>
    </row>
    <row r="6" spans="1:9" s="4" customFormat="1" ht="15">
      <c r="A6" s="102"/>
      <c r="B6" s="102"/>
      <c r="C6" s="102"/>
      <c r="D6" s="8" t="s">
        <v>80</v>
      </c>
      <c r="E6" s="8" t="s">
        <v>81</v>
      </c>
      <c r="F6" s="8" t="s">
        <v>80</v>
      </c>
      <c r="G6" s="8" t="s">
        <v>81</v>
      </c>
      <c r="H6" s="8" t="s">
        <v>80</v>
      </c>
      <c r="I6" s="8" t="s">
        <v>81</v>
      </c>
    </row>
    <row r="7" spans="1:9" s="17" customFormat="1" ht="21" customHeight="1">
      <c r="A7" s="15" t="s">
        <v>49</v>
      </c>
      <c r="B7" s="16" t="s">
        <v>82</v>
      </c>
      <c r="C7" s="16"/>
      <c r="D7" s="16"/>
      <c r="E7" s="16"/>
      <c r="F7" s="16"/>
      <c r="G7" s="16"/>
      <c r="H7" s="16"/>
      <c r="I7" s="16"/>
    </row>
    <row r="8" spans="1:9" s="14" customFormat="1" ht="48" customHeight="1">
      <c r="A8" s="8" t="s">
        <v>50</v>
      </c>
      <c r="B8" s="18" t="s">
        <v>92</v>
      </c>
      <c r="C8" s="8" t="s">
        <v>83</v>
      </c>
      <c r="D8" s="24">
        <v>137.1193</v>
      </c>
      <c r="E8" s="24">
        <v>164.3583</v>
      </c>
      <c r="F8" s="24">
        <v>164.3583</v>
      </c>
      <c r="G8" s="24">
        <v>166.6493</v>
      </c>
      <c r="H8" s="66">
        <f>'[4]НВВ'!$D$51*1000</f>
        <v>166.6493</v>
      </c>
      <c r="I8" s="66">
        <f>'[4]НВВ'!$D$52*1000</f>
        <v>172.30091631056607</v>
      </c>
    </row>
    <row r="9" spans="1:9" s="14" customFormat="1" ht="80.25" customHeight="1">
      <c r="A9" s="8" t="s">
        <v>51</v>
      </c>
      <c r="B9" s="18" t="s">
        <v>84</v>
      </c>
      <c r="C9" s="8" t="s">
        <v>83</v>
      </c>
      <c r="D9" s="24">
        <v>360.83700000000005</v>
      </c>
      <c r="E9" s="24">
        <v>118.8</v>
      </c>
      <c r="F9" s="24">
        <v>118.8</v>
      </c>
      <c r="G9" s="24">
        <v>234</v>
      </c>
      <c r="H9" s="66">
        <f>'[4]НВВ'!$M$51*1000</f>
        <v>233.706</v>
      </c>
      <c r="I9" s="66">
        <f>'[4]НВВ'!$M$52*1000</f>
        <v>1402.4041426718422</v>
      </c>
    </row>
    <row r="10" spans="1:9" s="14" customFormat="1" ht="45" customHeight="1">
      <c r="A10" s="8" t="s">
        <v>85</v>
      </c>
      <c r="B10" s="18" t="s">
        <v>100</v>
      </c>
      <c r="C10" s="8" t="s">
        <v>99</v>
      </c>
      <c r="D10" s="19"/>
      <c r="E10" s="19"/>
      <c r="F10" s="19"/>
      <c r="G10" s="18"/>
      <c r="H10" s="67"/>
      <c r="I10" s="67"/>
    </row>
    <row r="11" spans="1:9" s="21" customFormat="1" ht="30">
      <c r="A11" s="20"/>
      <c r="B11" s="18" t="s">
        <v>35</v>
      </c>
      <c r="C11" s="8" t="s">
        <v>99</v>
      </c>
      <c r="D11" s="23">
        <v>17.83</v>
      </c>
      <c r="E11" s="23">
        <v>18.14</v>
      </c>
      <c r="F11" s="23">
        <f>E11</f>
        <v>18.14</v>
      </c>
      <c r="G11" s="99">
        <v>218.56</v>
      </c>
      <c r="H11" s="97">
        <f>'[4]НВВ'!$J$51*1000</f>
        <v>218.56</v>
      </c>
      <c r="I11" s="97">
        <f>'[4]НВВ'!$J$52*1000</f>
        <v>582.3512199087252</v>
      </c>
    </row>
    <row r="12" spans="1:9" s="21" customFormat="1" ht="30">
      <c r="A12" s="20"/>
      <c r="B12" s="18" t="s">
        <v>36</v>
      </c>
      <c r="C12" s="8" t="s">
        <v>99</v>
      </c>
      <c r="D12" s="23">
        <v>16.38</v>
      </c>
      <c r="E12" s="23">
        <v>16.67</v>
      </c>
      <c r="F12" s="23">
        <f>E12</f>
        <v>16.67</v>
      </c>
      <c r="G12" s="100"/>
      <c r="H12" s="98"/>
      <c r="I12" s="98"/>
    </row>
    <row r="13" spans="1:9" s="14" customFormat="1" ht="30">
      <c r="A13" s="8"/>
      <c r="B13" s="18" t="s">
        <v>37</v>
      </c>
      <c r="C13" s="8" t="s">
        <v>99</v>
      </c>
      <c r="D13" s="23">
        <v>11.16</v>
      </c>
      <c r="E13" s="23">
        <v>11.35</v>
      </c>
      <c r="F13" s="23">
        <f>E13</f>
        <v>11.35</v>
      </c>
      <c r="G13" s="24">
        <v>93.44</v>
      </c>
      <c r="H13" s="66">
        <f>'[4]НВВ'!$K$51*1000</f>
        <v>93.44</v>
      </c>
      <c r="I13" s="66">
        <f>'[4]НВВ'!$K$52*1000</f>
        <v>229.7452764403896</v>
      </c>
    </row>
    <row r="14" spans="1:9" s="21" customFormat="1" ht="30">
      <c r="A14" s="20"/>
      <c r="B14" s="18" t="s">
        <v>38</v>
      </c>
      <c r="C14" s="8" t="s">
        <v>99</v>
      </c>
      <c r="D14" s="23">
        <v>6.53</v>
      </c>
      <c r="E14" s="23">
        <v>6.64</v>
      </c>
      <c r="F14" s="23">
        <f>E14</f>
        <v>6.64</v>
      </c>
      <c r="G14" s="24">
        <v>72.85</v>
      </c>
      <c r="H14" s="66">
        <f>'[4]НВВ'!$L$51*1000</f>
        <v>72.85</v>
      </c>
      <c r="I14" s="66">
        <f>'[4]НВВ'!$L$52*1000</f>
        <v>194.11707330290838</v>
      </c>
    </row>
    <row r="15" spans="1:3" s="7" customFormat="1" ht="15">
      <c r="A15" s="5"/>
      <c r="B15" s="6"/>
      <c r="C15" s="5"/>
    </row>
    <row r="16" spans="1:3" s="7" customFormat="1" ht="15">
      <c r="A16" s="5"/>
      <c r="B16" s="6"/>
      <c r="C16" s="5"/>
    </row>
    <row r="17" spans="1:3" s="7" customFormat="1" ht="15">
      <c r="A17" s="5"/>
      <c r="B17" s="6"/>
      <c r="C17" s="5"/>
    </row>
    <row r="18" spans="1:3" s="7" customFormat="1" ht="15">
      <c r="A18" s="5"/>
      <c r="B18" s="6"/>
      <c r="C18" s="5"/>
    </row>
    <row r="19" spans="1:3" s="7" customFormat="1" ht="15">
      <c r="A19" s="5"/>
      <c r="B19" s="6"/>
      <c r="C19" s="5"/>
    </row>
    <row r="20" spans="1:3" s="7" customFormat="1" ht="15">
      <c r="A20" s="5"/>
      <c r="B20" s="6"/>
      <c r="C20" s="5"/>
    </row>
    <row r="21" spans="1:3" s="7" customFormat="1" ht="15">
      <c r="A21" s="5"/>
      <c r="B21" s="6"/>
      <c r="C21" s="5"/>
    </row>
    <row r="22" spans="1:3" s="7" customFormat="1" ht="15">
      <c r="A22" s="5"/>
      <c r="B22" s="6"/>
      <c r="C22" s="5"/>
    </row>
    <row r="23" spans="1:3" s="7" customFormat="1" ht="15">
      <c r="A23" s="5"/>
      <c r="B23" s="6"/>
      <c r="C23" s="5"/>
    </row>
    <row r="24" spans="1:3" s="7" customFormat="1" ht="15">
      <c r="A24" s="5"/>
      <c r="B24" s="6"/>
      <c r="C24" s="5"/>
    </row>
    <row r="25" spans="1:3" s="7" customFormat="1" ht="15">
      <c r="A25" s="5"/>
      <c r="B25" s="6"/>
      <c r="C25" s="5"/>
    </row>
    <row r="26" spans="1:3" s="7" customFormat="1" ht="15">
      <c r="A26" s="5"/>
      <c r="B26" s="6"/>
      <c r="C26" s="5"/>
    </row>
    <row r="27" spans="1:3" s="7" customFormat="1" ht="15">
      <c r="A27" s="5"/>
      <c r="B27" s="6"/>
      <c r="C27" s="5"/>
    </row>
    <row r="28" spans="1:3" s="7" customFormat="1" ht="15">
      <c r="A28" s="5"/>
      <c r="B28" s="6"/>
      <c r="C28" s="5"/>
    </row>
    <row r="29" spans="1:3" s="7" customFormat="1" ht="15">
      <c r="A29" s="5"/>
      <c r="B29" s="6"/>
      <c r="C29" s="5"/>
    </row>
    <row r="30" spans="1:3" s="7" customFormat="1" ht="15">
      <c r="A30" s="5"/>
      <c r="B30" s="6"/>
      <c r="C30" s="5"/>
    </row>
    <row r="31" spans="1:3" s="7" customFormat="1" ht="15">
      <c r="A31" s="5"/>
      <c r="B31" s="6"/>
      <c r="C31" s="5"/>
    </row>
    <row r="32" spans="1:3" s="7" customFormat="1" ht="15">
      <c r="A32" s="5"/>
      <c r="B32" s="6"/>
      <c r="C32" s="5"/>
    </row>
    <row r="33" spans="1:3" s="7" customFormat="1" ht="15">
      <c r="A33" s="5"/>
      <c r="B33" s="6"/>
      <c r="C33" s="5"/>
    </row>
    <row r="34" spans="1:3" s="7" customFormat="1" ht="15">
      <c r="A34" s="5"/>
      <c r="B34" s="6"/>
      <c r="C34" s="5"/>
    </row>
    <row r="35" spans="1:3" s="7" customFormat="1" ht="15">
      <c r="A35" s="5"/>
      <c r="B35" s="6"/>
      <c r="C35" s="5"/>
    </row>
    <row r="36" spans="1:3" s="7" customFormat="1" ht="15">
      <c r="A36" s="5"/>
      <c r="B36" s="6"/>
      <c r="C36" s="5"/>
    </row>
    <row r="37" spans="1:3" s="7" customFormat="1" ht="15">
      <c r="A37" s="5"/>
      <c r="B37" s="6"/>
      <c r="C37" s="5"/>
    </row>
    <row r="38" spans="1:3" s="7" customFormat="1" ht="15">
      <c r="A38" s="5"/>
      <c r="B38" s="6"/>
      <c r="C38" s="5"/>
    </row>
    <row r="39" spans="1:3" s="7" customFormat="1" ht="15">
      <c r="A39" s="5"/>
      <c r="B39" s="6"/>
      <c r="C39" s="5"/>
    </row>
    <row r="40" spans="1:3" s="7" customFormat="1" ht="15">
      <c r="A40" s="5"/>
      <c r="B40" s="6"/>
      <c r="C40" s="5"/>
    </row>
    <row r="41" spans="1:3" s="7" customFormat="1" ht="15">
      <c r="A41" s="5"/>
      <c r="B41" s="6"/>
      <c r="C41" s="5"/>
    </row>
    <row r="42" spans="1:3" s="7" customFormat="1" ht="15">
      <c r="A42" s="5"/>
      <c r="B42" s="6"/>
      <c r="C42" s="5"/>
    </row>
    <row r="43" spans="1:3" s="7" customFormat="1" ht="15">
      <c r="A43" s="5"/>
      <c r="B43" s="6"/>
      <c r="C43" s="5"/>
    </row>
    <row r="44" spans="1:3" s="7" customFormat="1" ht="15">
      <c r="A44" s="5"/>
      <c r="B44" s="6"/>
      <c r="C44" s="5"/>
    </row>
    <row r="45" spans="1:3" s="7" customFormat="1" ht="15">
      <c r="A45" s="5"/>
      <c r="B45" s="6"/>
      <c r="C45" s="5"/>
    </row>
    <row r="46" spans="1:3" s="7" customFormat="1" ht="15">
      <c r="A46" s="5"/>
      <c r="B46" s="6"/>
      <c r="C46" s="5"/>
    </row>
    <row r="47" spans="1:3" s="7" customFormat="1" ht="15">
      <c r="A47" s="5"/>
      <c r="B47" s="6"/>
      <c r="C47" s="5"/>
    </row>
    <row r="48" spans="1:3" s="7" customFormat="1" ht="15">
      <c r="A48" s="5"/>
      <c r="B48" s="6"/>
      <c r="C48" s="5"/>
    </row>
    <row r="49" spans="1:3" s="7" customFormat="1" ht="15">
      <c r="A49" s="5"/>
      <c r="B49" s="6"/>
      <c r="C49" s="5"/>
    </row>
    <row r="50" spans="1:3" s="7" customFormat="1" ht="15">
      <c r="A50" s="5"/>
      <c r="B50" s="6"/>
      <c r="C50" s="5"/>
    </row>
    <row r="51" spans="1:3" s="7" customFormat="1" ht="15">
      <c r="A51" s="5"/>
      <c r="B51" s="6"/>
      <c r="C51" s="5"/>
    </row>
    <row r="52" spans="1:3" s="7" customFormat="1" ht="15">
      <c r="A52" s="5"/>
      <c r="B52" s="6"/>
      <c r="C52" s="5"/>
    </row>
    <row r="53" spans="1:3" s="7" customFormat="1" ht="15">
      <c r="A53" s="5"/>
      <c r="B53" s="6"/>
      <c r="C53" s="5"/>
    </row>
    <row r="54" spans="1:3" s="7" customFormat="1" ht="15">
      <c r="A54" s="5"/>
      <c r="B54" s="6"/>
      <c r="C54" s="5"/>
    </row>
    <row r="55" spans="1:3" s="7" customFormat="1" ht="15">
      <c r="A55" s="5"/>
      <c r="B55" s="6"/>
      <c r="C55" s="5"/>
    </row>
    <row r="56" spans="1:3" s="7" customFormat="1" ht="15">
      <c r="A56" s="5"/>
      <c r="B56" s="6"/>
      <c r="C56" s="5"/>
    </row>
    <row r="57" spans="1:3" s="7" customFormat="1" ht="15">
      <c r="A57" s="5"/>
      <c r="B57" s="6"/>
      <c r="C57" s="5"/>
    </row>
    <row r="58" spans="1:3" s="7" customFormat="1" ht="15">
      <c r="A58" s="5"/>
      <c r="B58" s="6"/>
      <c r="C58" s="5"/>
    </row>
    <row r="59" spans="1:3" s="7" customFormat="1" ht="15">
      <c r="A59" s="5"/>
      <c r="B59" s="6"/>
      <c r="C59" s="5"/>
    </row>
    <row r="60" spans="1:3" s="7" customFormat="1" ht="15">
      <c r="A60" s="5"/>
      <c r="B60" s="6"/>
      <c r="C60" s="5"/>
    </row>
    <row r="61" spans="1:3" s="7" customFormat="1" ht="15">
      <c r="A61" s="5"/>
      <c r="B61" s="6"/>
      <c r="C61" s="5"/>
    </row>
    <row r="62" spans="1:3" s="7" customFormat="1" ht="15">
      <c r="A62" s="5"/>
      <c r="B62" s="6"/>
      <c r="C62" s="5"/>
    </row>
    <row r="63" spans="1:3" s="7" customFormat="1" ht="15">
      <c r="A63" s="5"/>
      <c r="B63" s="6"/>
      <c r="C63" s="5"/>
    </row>
    <row r="64" spans="1:3" s="7" customFormat="1" ht="15">
      <c r="A64" s="5"/>
      <c r="B64" s="6"/>
      <c r="C64" s="5"/>
    </row>
    <row r="65" spans="1:3" s="7" customFormat="1" ht="15">
      <c r="A65" s="5"/>
      <c r="B65" s="6"/>
      <c r="C65" s="5"/>
    </row>
    <row r="66" spans="1:3" s="7" customFormat="1" ht="15">
      <c r="A66" s="5"/>
      <c r="B66" s="6"/>
      <c r="C66" s="5"/>
    </row>
    <row r="67" spans="1:3" s="7" customFormat="1" ht="15">
      <c r="A67" s="5"/>
      <c r="B67" s="6"/>
      <c r="C67" s="5"/>
    </row>
    <row r="68" spans="1:3" s="7" customFormat="1" ht="15">
      <c r="A68" s="5"/>
      <c r="B68" s="6"/>
      <c r="C68" s="5"/>
    </row>
    <row r="69" spans="1:3" s="7" customFormat="1" ht="15">
      <c r="A69" s="5"/>
      <c r="B69" s="6"/>
      <c r="C69" s="5"/>
    </row>
    <row r="70" spans="1:3" s="7" customFormat="1" ht="15">
      <c r="A70" s="5"/>
      <c r="B70" s="6"/>
      <c r="C70" s="5"/>
    </row>
    <row r="71" spans="1:3" s="7" customFormat="1" ht="15">
      <c r="A71" s="5"/>
      <c r="B71" s="6"/>
      <c r="C71" s="5"/>
    </row>
    <row r="72" spans="1:3" s="7" customFormat="1" ht="15">
      <c r="A72" s="5"/>
      <c r="B72" s="6"/>
      <c r="C72" s="5"/>
    </row>
    <row r="73" spans="1:3" s="7" customFormat="1" ht="15">
      <c r="A73" s="5"/>
      <c r="B73" s="6"/>
      <c r="C73" s="5"/>
    </row>
    <row r="74" spans="1:3" s="7" customFormat="1" ht="15">
      <c r="A74" s="5"/>
      <c r="B74" s="6"/>
      <c r="C74" s="5"/>
    </row>
    <row r="75" spans="1:3" s="7" customFormat="1" ht="15">
      <c r="A75" s="5"/>
      <c r="B75" s="6"/>
      <c r="C75" s="5"/>
    </row>
    <row r="76" spans="1:3" s="7" customFormat="1" ht="15">
      <c r="A76" s="5"/>
      <c r="B76" s="6"/>
      <c r="C76" s="5"/>
    </row>
    <row r="77" spans="1:3" s="7" customFormat="1" ht="15">
      <c r="A77" s="5"/>
      <c r="B77" s="6"/>
      <c r="C77" s="5"/>
    </row>
    <row r="78" spans="1:3" s="7" customFormat="1" ht="15">
      <c r="A78" s="5"/>
      <c r="B78" s="6"/>
      <c r="C78" s="5"/>
    </row>
    <row r="79" spans="1:3" s="7" customFormat="1" ht="15">
      <c r="A79" s="5"/>
      <c r="B79" s="6"/>
      <c r="C79" s="5"/>
    </row>
    <row r="80" spans="1:3" s="7" customFormat="1" ht="15">
      <c r="A80" s="5"/>
      <c r="B80" s="6"/>
      <c r="C80" s="5"/>
    </row>
    <row r="81" spans="1:3" s="7" customFormat="1" ht="15">
      <c r="A81" s="5"/>
      <c r="B81" s="6"/>
      <c r="C81" s="5"/>
    </row>
    <row r="82" spans="1:3" s="7" customFormat="1" ht="15">
      <c r="A82" s="5"/>
      <c r="B82" s="6"/>
      <c r="C82" s="5"/>
    </row>
    <row r="83" spans="1:3" s="7" customFormat="1" ht="15">
      <c r="A83" s="5"/>
      <c r="B83" s="6"/>
      <c r="C83" s="5"/>
    </row>
    <row r="84" spans="1:3" s="7" customFormat="1" ht="15">
      <c r="A84" s="5"/>
      <c r="B84" s="6"/>
      <c r="C84" s="5"/>
    </row>
    <row r="85" spans="1:3" s="7" customFormat="1" ht="15">
      <c r="A85" s="5"/>
      <c r="B85" s="6"/>
      <c r="C85" s="5"/>
    </row>
    <row r="86" spans="1:3" s="7" customFormat="1" ht="15">
      <c r="A86" s="5"/>
      <c r="B86" s="6"/>
      <c r="C86" s="5"/>
    </row>
    <row r="87" spans="1:3" s="7" customFormat="1" ht="15">
      <c r="A87" s="5"/>
      <c r="B87" s="6"/>
      <c r="C87" s="5"/>
    </row>
    <row r="88" spans="1:3" s="7" customFormat="1" ht="15">
      <c r="A88" s="5"/>
      <c r="B88" s="6"/>
      <c r="C88" s="5"/>
    </row>
    <row r="89" spans="1:3" s="7" customFormat="1" ht="15">
      <c r="A89" s="5"/>
      <c r="B89" s="6"/>
      <c r="C89" s="5"/>
    </row>
    <row r="90" spans="1:3" s="7" customFormat="1" ht="15">
      <c r="A90" s="5"/>
      <c r="B90" s="6"/>
      <c r="C90" s="5"/>
    </row>
    <row r="91" spans="1:3" s="7" customFormat="1" ht="15">
      <c r="A91" s="5"/>
      <c r="B91" s="6"/>
      <c r="C91" s="5"/>
    </row>
    <row r="92" spans="1:3" s="7" customFormat="1" ht="15">
      <c r="A92" s="5"/>
      <c r="B92" s="6"/>
      <c r="C92" s="5"/>
    </row>
    <row r="93" spans="1:3" s="7" customFormat="1" ht="15">
      <c r="A93" s="5"/>
      <c r="B93" s="6"/>
      <c r="C93" s="5"/>
    </row>
    <row r="94" spans="1:3" s="7" customFormat="1" ht="15">
      <c r="A94" s="5"/>
      <c r="B94" s="6"/>
      <c r="C94" s="5"/>
    </row>
    <row r="95" spans="1:3" s="7" customFormat="1" ht="15">
      <c r="A95" s="5"/>
      <c r="B95" s="6"/>
      <c r="C95" s="5"/>
    </row>
    <row r="96" spans="1:3" s="7" customFormat="1" ht="15">
      <c r="A96" s="5"/>
      <c r="B96" s="6"/>
      <c r="C96" s="5"/>
    </row>
    <row r="97" spans="1:3" s="7" customFormat="1" ht="15">
      <c r="A97" s="5"/>
      <c r="B97" s="6"/>
      <c r="C97" s="5"/>
    </row>
    <row r="98" spans="1:3" s="7" customFormat="1" ht="15">
      <c r="A98" s="5"/>
      <c r="B98" s="6"/>
      <c r="C98" s="5"/>
    </row>
    <row r="99" spans="1:3" s="7" customFormat="1" ht="15">
      <c r="A99" s="5"/>
      <c r="B99" s="6"/>
      <c r="C99" s="5"/>
    </row>
    <row r="100" spans="1:3" s="7" customFormat="1" ht="15">
      <c r="A100" s="5"/>
      <c r="B100" s="6"/>
      <c r="C100" s="5"/>
    </row>
    <row r="101" spans="1:3" s="7" customFormat="1" ht="15">
      <c r="A101" s="5"/>
      <c r="B101" s="6"/>
      <c r="C101" s="5"/>
    </row>
    <row r="102" spans="1:3" s="7" customFormat="1" ht="15">
      <c r="A102" s="5"/>
      <c r="B102" s="6"/>
      <c r="C102" s="5"/>
    </row>
    <row r="103" spans="1:3" s="7" customFormat="1" ht="15">
      <c r="A103" s="5"/>
      <c r="B103" s="6"/>
      <c r="C103" s="5"/>
    </row>
    <row r="104" spans="1:3" s="7" customFormat="1" ht="15">
      <c r="A104" s="5"/>
      <c r="B104" s="6"/>
      <c r="C104" s="5"/>
    </row>
    <row r="105" spans="1:3" s="7" customFormat="1" ht="15">
      <c r="A105" s="5"/>
      <c r="B105" s="6"/>
      <c r="C105" s="5"/>
    </row>
    <row r="106" spans="1:3" s="7" customFormat="1" ht="15">
      <c r="A106" s="5"/>
      <c r="B106" s="6"/>
      <c r="C106" s="5"/>
    </row>
    <row r="107" spans="1:3" s="7" customFormat="1" ht="15">
      <c r="A107" s="5"/>
      <c r="B107" s="6"/>
      <c r="C107" s="5"/>
    </row>
    <row r="108" spans="1:3" s="7" customFormat="1" ht="15">
      <c r="A108" s="5"/>
      <c r="B108" s="6"/>
      <c r="C108" s="5"/>
    </row>
    <row r="109" spans="1:3" s="7" customFormat="1" ht="15">
      <c r="A109" s="5"/>
      <c r="B109" s="6"/>
      <c r="C109" s="5"/>
    </row>
    <row r="110" spans="1:3" s="7" customFormat="1" ht="15">
      <c r="A110" s="5"/>
      <c r="B110" s="6"/>
      <c r="C110" s="5"/>
    </row>
    <row r="111" spans="1:3" s="7" customFormat="1" ht="15">
      <c r="A111" s="5"/>
      <c r="B111" s="6"/>
      <c r="C111" s="5"/>
    </row>
    <row r="112" spans="1:3" s="7" customFormat="1" ht="15">
      <c r="A112" s="5"/>
      <c r="B112" s="6"/>
      <c r="C112" s="5"/>
    </row>
    <row r="113" spans="1:3" s="7" customFormat="1" ht="15">
      <c r="A113" s="5"/>
      <c r="B113" s="6"/>
      <c r="C113" s="5"/>
    </row>
    <row r="114" spans="1:3" s="7" customFormat="1" ht="15">
      <c r="A114" s="5"/>
      <c r="B114" s="6"/>
      <c r="C114" s="5"/>
    </row>
    <row r="115" spans="1:3" s="7" customFormat="1" ht="15">
      <c r="A115" s="5"/>
      <c r="B115" s="6"/>
      <c r="C115" s="5"/>
    </row>
    <row r="116" spans="1:3" s="7" customFormat="1" ht="15">
      <c r="A116" s="5"/>
      <c r="B116" s="6"/>
      <c r="C116" s="5"/>
    </row>
    <row r="117" spans="1:3" s="7" customFormat="1" ht="15">
      <c r="A117" s="5"/>
      <c r="B117" s="6"/>
      <c r="C117" s="5"/>
    </row>
    <row r="118" spans="1:3" s="7" customFormat="1" ht="15">
      <c r="A118" s="5"/>
      <c r="B118" s="6"/>
      <c r="C118" s="5"/>
    </row>
    <row r="119" spans="1:3" s="7" customFormat="1" ht="15">
      <c r="A119" s="5"/>
      <c r="B119" s="6"/>
      <c r="C119" s="5"/>
    </row>
    <row r="120" spans="1:3" s="7" customFormat="1" ht="15">
      <c r="A120" s="5"/>
      <c r="B120" s="6"/>
      <c r="C120" s="5"/>
    </row>
    <row r="121" spans="1:3" s="7" customFormat="1" ht="15">
      <c r="A121" s="5"/>
      <c r="B121" s="6"/>
      <c r="C121" s="5"/>
    </row>
    <row r="122" spans="1:3" s="7" customFormat="1" ht="15">
      <c r="A122" s="5"/>
      <c r="B122" s="6"/>
      <c r="C122" s="5"/>
    </row>
    <row r="123" spans="1:3" s="7" customFormat="1" ht="15">
      <c r="A123" s="5"/>
      <c r="B123" s="6"/>
      <c r="C123" s="5"/>
    </row>
    <row r="124" spans="1:3" s="7" customFormat="1" ht="15">
      <c r="A124" s="5"/>
      <c r="B124" s="6"/>
      <c r="C124" s="5"/>
    </row>
    <row r="125" spans="1:3" s="7" customFormat="1" ht="15">
      <c r="A125" s="5"/>
      <c r="B125" s="6"/>
      <c r="C125" s="5"/>
    </row>
    <row r="126" spans="1:3" s="7" customFormat="1" ht="15">
      <c r="A126" s="5"/>
      <c r="B126" s="6"/>
      <c r="C126" s="5"/>
    </row>
    <row r="127" spans="1:3" s="7" customFormat="1" ht="15">
      <c r="A127" s="5"/>
      <c r="B127" s="6"/>
      <c r="C127" s="5"/>
    </row>
    <row r="128" spans="1:3" s="7" customFormat="1" ht="15">
      <c r="A128" s="5"/>
      <c r="B128" s="6"/>
      <c r="C128" s="5"/>
    </row>
    <row r="129" spans="1:3" s="7" customFormat="1" ht="15">
      <c r="A129" s="5"/>
      <c r="B129" s="6"/>
      <c r="C129" s="5"/>
    </row>
    <row r="130" spans="1:3" s="7" customFormat="1" ht="15">
      <c r="A130" s="5"/>
      <c r="B130" s="6"/>
      <c r="C130" s="5"/>
    </row>
    <row r="131" spans="1:3" s="7" customFormat="1" ht="15">
      <c r="A131" s="5"/>
      <c r="B131" s="6"/>
      <c r="C131" s="5"/>
    </row>
    <row r="132" spans="1:3" s="7" customFormat="1" ht="15">
      <c r="A132" s="5"/>
      <c r="B132" s="6"/>
      <c r="C132" s="5"/>
    </row>
    <row r="133" spans="1:3" s="7" customFormat="1" ht="15">
      <c r="A133" s="5"/>
      <c r="B133" s="6"/>
      <c r="C133" s="5"/>
    </row>
    <row r="134" spans="1:3" s="7" customFormat="1" ht="15">
      <c r="A134" s="5"/>
      <c r="B134" s="6"/>
      <c r="C134" s="5"/>
    </row>
    <row r="135" spans="1:3" s="7" customFormat="1" ht="15">
      <c r="A135" s="5"/>
      <c r="B135" s="6"/>
      <c r="C135" s="5"/>
    </row>
    <row r="136" spans="1:3" s="7" customFormat="1" ht="15">
      <c r="A136" s="5"/>
      <c r="B136" s="6"/>
      <c r="C136" s="5"/>
    </row>
    <row r="137" spans="1:3" s="7" customFormat="1" ht="15">
      <c r="A137" s="5"/>
      <c r="B137" s="6"/>
      <c r="C137" s="5"/>
    </row>
    <row r="138" spans="1:3" s="7" customFormat="1" ht="15">
      <c r="A138" s="5"/>
      <c r="B138" s="6"/>
      <c r="C138" s="5"/>
    </row>
    <row r="139" spans="1:3" s="7" customFormat="1" ht="15">
      <c r="A139" s="5"/>
      <c r="B139" s="6"/>
      <c r="C139" s="5"/>
    </row>
    <row r="140" spans="1:3" s="7" customFormat="1" ht="15">
      <c r="A140" s="5"/>
      <c r="B140" s="6"/>
      <c r="C140" s="5"/>
    </row>
    <row r="141" spans="1:3" s="7" customFormat="1" ht="15">
      <c r="A141" s="5"/>
      <c r="B141" s="6"/>
      <c r="C141" s="5"/>
    </row>
    <row r="142" spans="1:3" s="7" customFormat="1" ht="15">
      <c r="A142" s="5"/>
      <c r="B142" s="6"/>
      <c r="C142" s="5"/>
    </row>
    <row r="143" spans="1:3" s="7" customFormat="1" ht="15">
      <c r="A143" s="5"/>
      <c r="B143" s="6"/>
      <c r="C143" s="5"/>
    </row>
    <row r="144" spans="1:3" s="7" customFormat="1" ht="15">
      <c r="A144" s="5"/>
      <c r="B144" s="6"/>
      <c r="C144" s="5"/>
    </row>
    <row r="145" spans="1:3" s="7" customFormat="1" ht="15">
      <c r="A145" s="5"/>
      <c r="B145" s="6"/>
      <c r="C145" s="5"/>
    </row>
    <row r="146" spans="1:3" s="7" customFormat="1" ht="15">
      <c r="A146" s="5"/>
      <c r="B146" s="6"/>
      <c r="C146" s="5"/>
    </row>
    <row r="147" spans="1:3" s="7" customFormat="1" ht="15">
      <c r="A147" s="5"/>
      <c r="B147" s="6"/>
      <c r="C147" s="5"/>
    </row>
    <row r="148" spans="1:3" s="7" customFormat="1" ht="15">
      <c r="A148" s="5"/>
      <c r="B148" s="6"/>
      <c r="C148" s="5"/>
    </row>
    <row r="149" spans="1:3" s="7" customFormat="1" ht="15">
      <c r="A149" s="5"/>
      <c r="B149" s="6"/>
      <c r="C149" s="5"/>
    </row>
    <row r="150" spans="1:3" s="7" customFormat="1" ht="15">
      <c r="A150" s="5"/>
      <c r="B150" s="6"/>
      <c r="C150" s="5"/>
    </row>
    <row r="151" spans="1:3" s="7" customFormat="1" ht="15">
      <c r="A151" s="5"/>
      <c r="B151" s="6"/>
      <c r="C151" s="5"/>
    </row>
    <row r="152" spans="1:3" s="7" customFormat="1" ht="15">
      <c r="A152" s="5"/>
      <c r="B152" s="6"/>
      <c r="C152" s="5"/>
    </row>
    <row r="153" spans="1:3" s="7" customFormat="1" ht="15">
      <c r="A153" s="5"/>
      <c r="B153" s="6"/>
      <c r="C153" s="5"/>
    </row>
    <row r="154" spans="1:3" s="7" customFormat="1" ht="15">
      <c r="A154" s="5"/>
      <c r="B154" s="6"/>
      <c r="C154" s="5"/>
    </row>
    <row r="155" spans="1:3" s="7" customFormat="1" ht="15">
      <c r="A155" s="5"/>
      <c r="B155" s="6"/>
      <c r="C155" s="5"/>
    </row>
    <row r="156" spans="1:3" s="7" customFormat="1" ht="15">
      <c r="A156" s="5"/>
      <c r="B156" s="6"/>
      <c r="C156" s="5"/>
    </row>
    <row r="157" spans="1:3" s="7" customFormat="1" ht="15">
      <c r="A157" s="5"/>
      <c r="B157" s="6"/>
      <c r="C157" s="5"/>
    </row>
    <row r="158" spans="1:3" s="7" customFormat="1" ht="15">
      <c r="A158" s="5"/>
      <c r="B158" s="6"/>
      <c r="C158" s="5"/>
    </row>
    <row r="159" spans="1:3" s="7" customFormat="1" ht="15">
      <c r="A159" s="5"/>
      <c r="B159" s="6"/>
      <c r="C159" s="5"/>
    </row>
    <row r="160" spans="1:3" s="7" customFormat="1" ht="15">
      <c r="A160" s="5"/>
      <c r="B160" s="6"/>
      <c r="C160" s="5"/>
    </row>
    <row r="161" spans="1:3" s="7" customFormat="1" ht="15">
      <c r="A161" s="5"/>
      <c r="B161" s="6"/>
      <c r="C161" s="5"/>
    </row>
    <row r="162" spans="1:3" s="7" customFormat="1" ht="15">
      <c r="A162" s="5"/>
      <c r="B162" s="6"/>
      <c r="C162" s="5"/>
    </row>
    <row r="163" spans="1:3" s="7" customFormat="1" ht="15">
      <c r="A163" s="5"/>
      <c r="B163" s="6"/>
      <c r="C163" s="5"/>
    </row>
    <row r="164" spans="1:3" s="7" customFormat="1" ht="15">
      <c r="A164" s="5"/>
      <c r="B164" s="6"/>
      <c r="C164" s="5"/>
    </row>
    <row r="165" spans="1:3" s="7" customFormat="1" ht="15">
      <c r="A165" s="5"/>
      <c r="B165" s="6"/>
      <c r="C165" s="5"/>
    </row>
    <row r="166" spans="1:3" s="7" customFormat="1" ht="15">
      <c r="A166" s="5"/>
      <c r="B166" s="6"/>
      <c r="C166" s="5"/>
    </row>
    <row r="167" spans="1:3" s="7" customFormat="1" ht="15">
      <c r="A167" s="5"/>
      <c r="B167" s="6"/>
      <c r="C167" s="5"/>
    </row>
    <row r="168" spans="1:3" s="7" customFormat="1" ht="15">
      <c r="A168" s="5"/>
      <c r="B168" s="6"/>
      <c r="C168" s="5"/>
    </row>
    <row r="169" spans="1:3" s="7" customFormat="1" ht="15">
      <c r="A169" s="5"/>
      <c r="B169" s="6"/>
      <c r="C169" s="5"/>
    </row>
    <row r="170" spans="1:3" s="7" customFormat="1" ht="15">
      <c r="A170" s="5"/>
      <c r="B170" s="6"/>
      <c r="C170" s="5"/>
    </row>
    <row r="171" spans="1:3" s="7" customFormat="1" ht="15">
      <c r="A171" s="5"/>
      <c r="B171" s="6"/>
      <c r="C171" s="5"/>
    </row>
    <row r="172" spans="1:3" s="7" customFormat="1" ht="15">
      <c r="A172" s="5"/>
      <c r="B172" s="6"/>
      <c r="C172" s="5"/>
    </row>
    <row r="173" spans="1:3" s="7" customFormat="1" ht="15">
      <c r="A173" s="5"/>
      <c r="B173" s="6"/>
      <c r="C173" s="5"/>
    </row>
    <row r="174" spans="1:3" s="7" customFormat="1" ht="15">
      <c r="A174" s="5"/>
      <c r="B174" s="6"/>
      <c r="C174" s="5"/>
    </row>
    <row r="175" spans="1:3" s="7" customFormat="1" ht="15">
      <c r="A175" s="5"/>
      <c r="B175" s="6"/>
      <c r="C175" s="5"/>
    </row>
    <row r="176" spans="1:3" s="7" customFormat="1" ht="15">
      <c r="A176" s="5"/>
      <c r="B176" s="6"/>
      <c r="C176" s="5"/>
    </row>
    <row r="177" spans="1:3" s="7" customFormat="1" ht="15">
      <c r="A177" s="5"/>
      <c r="B177" s="6"/>
      <c r="C177" s="5"/>
    </row>
    <row r="178" spans="1:3" s="7" customFormat="1" ht="15">
      <c r="A178" s="5"/>
      <c r="B178" s="6"/>
      <c r="C178" s="5"/>
    </row>
    <row r="179" spans="1:3" s="7" customFormat="1" ht="15">
      <c r="A179" s="5"/>
      <c r="B179" s="6"/>
      <c r="C179" s="5"/>
    </row>
    <row r="180" spans="1:3" s="7" customFormat="1" ht="15">
      <c r="A180" s="5"/>
      <c r="B180" s="6"/>
      <c r="C180" s="5"/>
    </row>
    <row r="181" spans="1:3" s="7" customFormat="1" ht="15">
      <c r="A181" s="5"/>
      <c r="B181" s="6"/>
      <c r="C181" s="5"/>
    </row>
    <row r="182" spans="1:3" s="7" customFormat="1" ht="15">
      <c r="A182" s="5"/>
      <c r="B182" s="6"/>
      <c r="C182" s="5"/>
    </row>
    <row r="183" spans="1:3" s="7" customFormat="1" ht="15">
      <c r="A183" s="5"/>
      <c r="B183" s="6"/>
      <c r="C183" s="5"/>
    </row>
    <row r="184" spans="1:3" s="7" customFormat="1" ht="15">
      <c r="A184" s="5"/>
      <c r="B184" s="6"/>
      <c r="C184" s="5"/>
    </row>
    <row r="185" spans="1:3" s="7" customFormat="1" ht="15">
      <c r="A185" s="5"/>
      <c r="B185" s="6"/>
      <c r="C185" s="5"/>
    </row>
    <row r="186" spans="1:3" s="7" customFormat="1" ht="15">
      <c r="A186" s="5"/>
      <c r="B186" s="6"/>
      <c r="C186" s="5"/>
    </row>
    <row r="187" spans="1:3" s="7" customFormat="1" ht="15">
      <c r="A187" s="5"/>
      <c r="B187" s="6"/>
      <c r="C187" s="5"/>
    </row>
    <row r="188" spans="1:3" s="7" customFormat="1" ht="15">
      <c r="A188" s="5"/>
      <c r="B188" s="6"/>
      <c r="C188" s="5"/>
    </row>
    <row r="189" spans="1:3" s="7" customFormat="1" ht="15">
      <c r="A189" s="5"/>
      <c r="B189" s="6"/>
      <c r="C189" s="5"/>
    </row>
    <row r="190" spans="1:3" s="7" customFormat="1" ht="15">
      <c r="A190" s="5"/>
      <c r="B190" s="6"/>
      <c r="C190" s="5"/>
    </row>
    <row r="191" spans="1:3" s="7" customFormat="1" ht="15">
      <c r="A191" s="5"/>
      <c r="B191" s="6"/>
      <c r="C191" s="5"/>
    </row>
    <row r="192" spans="1:3" s="7" customFormat="1" ht="15">
      <c r="A192" s="5"/>
      <c r="B192" s="6"/>
      <c r="C192" s="5"/>
    </row>
    <row r="193" spans="1:3" s="7" customFormat="1" ht="15">
      <c r="A193" s="5"/>
      <c r="B193" s="6"/>
      <c r="C193" s="5"/>
    </row>
    <row r="194" spans="1:3" s="7" customFormat="1" ht="15">
      <c r="A194" s="5"/>
      <c r="B194" s="6"/>
      <c r="C194" s="5"/>
    </row>
    <row r="195" spans="1:3" s="7" customFormat="1" ht="15">
      <c r="A195" s="5"/>
      <c r="B195" s="6"/>
      <c r="C195" s="5"/>
    </row>
    <row r="196" spans="1:3" s="7" customFormat="1" ht="15">
      <c r="A196" s="5"/>
      <c r="B196" s="6"/>
      <c r="C196" s="5"/>
    </row>
    <row r="197" spans="1:3" s="7" customFormat="1" ht="15">
      <c r="A197" s="5"/>
      <c r="B197" s="6"/>
      <c r="C197" s="5"/>
    </row>
    <row r="198" spans="1:3" s="7" customFormat="1" ht="15">
      <c r="A198" s="5"/>
      <c r="B198" s="6"/>
      <c r="C198" s="5"/>
    </row>
    <row r="199" spans="1:3" s="7" customFormat="1" ht="15">
      <c r="A199" s="5"/>
      <c r="B199" s="6"/>
      <c r="C199" s="5"/>
    </row>
    <row r="200" spans="1:3" s="7" customFormat="1" ht="15">
      <c r="A200" s="5"/>
      <c r="B200" s="6"/>
      <c r="C200" s="5"/>
    </row>
    <row r="201" spans="1:3" s="7" customFormat="1" ht="15">
      <c r="A201" s="5"/>
      <c r="B201" s="6"/>
      <c r="C201" s="5"/>
    </row>
    <row r="202" spans="1:3" s="7" customFormat="1" ht="15">
      <c r="A202" s="5"/>
      <c r="B202" s="6"/>
      <c r="C202" s="5"/>
    </row>
    <row r="203" spans="1:3" s="7" customFormat="1" ht="15">
      <c r="A203" s="5"/>
      <c r="B203" s="6"/>
      <c r="C203" s="5"/>
    </row>
    <row r="204" spans="1:3" s="7" customFormat="1" ht="15">
      <c r="A204" s="5"/>
      <c r="B204" s="6"/>
      <c r="C204" s="5"/>
    </row>
    <row r="205" spans="1:3" s="7" customFormat="1" ht="15">
      <c r="A205" s="5"/>
      <c r="B205" s="6"/>
      <c r="C205" s="5"/>
    </row>
    <row r="206" spans="1:3" s="7" customFormat="1" ht="15">
      <c r="A206" s="5"/>
      <c r="B206" s="6"/>
      <c r="C206" s="5"/>
    </row>
    <row r="207" spans="1:3" s="7" customFormat="1" ht="15">
      <c r="A207" s="5"/>
      <c r="B207" s="6"/>
      <c r="C207" s="5"/>
    </row>
    <row r="208" spans="1:3" s="7" customFormat="1" ht="15">
      <c r="A208" s="5"/>
      <c r="B208" s="6"/>
      <c r="C208" s="5"/>
    </row>
    <row r="209" spans="1:3" s="7" customFormat="1" ht="15">
      <c r="A209" s="5"/>
      <c r="B209" s="6"/>
      <c r="C209" s="5"/>
    </row>
    <row r="210" spans="1:3" s="7" customFormat="1" ht="15">
      <c r="A210" s="5"/>
      <c r="B210" s="6"/>
      <c r="C210" s="5"/>
    </row>
    <row r="211" spans="1:3" s="7" customFormat="1" ht="15">
      <c r="A211" s="5"/>
      <c r="B211" s="6"/>
      <c r="C211" s="5"/>
    </row>
    <row r="212" spans="1:3" s="7" customFormat="1" ht="15">
      <c r="A212" s="5"/>
      <c r="B212" s="6"/>
      <c r="C212" s="5"/>
    </row>
    <row r="213" spans="1:3" s="7" customFormat="1" ht="15">
      <c r="A213" s="5"/>
      <c r="B213" s="6"/>
      <c r="C213" s="5"/>
    </row>
    <row r="214" spans="1:3" s="7" customFormat="1" ht="15">
      <c r="A214" s="5"/>
      <c r="B214" s="6"/>
      <c r="C214" s="5"/>
    </row>
    <row r="215" spans="1:3" s="7" customFormat="1" ht="15">
      <c r="A215" s="5"/>
      <c r="B215" s="6"/>
      <c r="C215" s="5"/>
    </row>
    <row r="216" spans="1:3" s="7" customFormat="1" ht="15">
      <c r="A216" s="5"/>
      <c r="B216" s="6"/>
      <c r="C216" s="5"/>
    </row>
    <row r="217" spans="1:3" s="7" customFormat="1" ht="15">
      <c r="A217" s="5"/>
      <c r="B217" s="6"/>
      <c r="C217" s="5"/>
    </row>
    <row r="218" spans="1:3" s="7" customFormat="1" ht="15">
      <c r="A218" s="5"/>
      <c r="B218" s="6"/>
      <c r="C218" s="5"/>
    </row>
    <row r="219" spans="1:3" s="7" customFormat="1" ht="15">
      <c r="A219" s="5"/>
      <c r="B219" s="6"/>
      <c r="C219" s="5"/>
    </row>
    <row r="220" spans="1:3" s="7" customFormat="1" ht="15">
      <c r="A220" s="5"/>
      <c r="B220" s="6"/>
      <c r="C220" s="5"/>
    </row>
    <row r="221" spans="1:3" s="7" customFormat="1" ht="15">
      <c r="A221" s="5"/>
      <c r="B221" s="6"/>
      <c r="C221" s="5"/>
    </row>
    <row r="222" spans="1:3" s="7" customFormat="1" ht="15">
      <c r="A222" s="5"/>
      <c r="B222" s="6"/>
      <c r="C222" s="5"/>
    </row>
    <row r="223" spans="1:3" s="7" customFormat="1" ht="15">
      <c r="A223" s="5"/>
      <c r="B223" s="6"/>
      <c r="C223" s="5"/>
    </row>
    <row r="224" spans="1:3" s="7" customFormat="1" ht="15">
      <c r="A224" s="5"/>
      <c r="B224" s="6"/>
      <c r="C224" s="5"/>
    </row>
    <row r="225" spans="1:3" s="7" customFormat="1" ht="15">
      <c r="A225" s="5"/>
      <c r="B225" s="6"/>
      <c r="C225" s="5"/>
    </row>
    <row r="226" spans="1:3" s="7" customFormat="1" ht="15">
      <c r="A226" s="5"/>
      <c r="B226" s="6"/>
      <c r="C226" s="5"/>
    </row>
    <row r="227" spans="1:3" s="7" customFormat="1" ht="15">
      <c r="A227" s="5"/>
      <c r="B227" s="6"/>
      <c r="C227" s="5"/>
    </row>
    <row r="228" spans="1:3" s="7" customFormat="1" ht="15">
      <c r="A228" s="5"/>
      <c r="B228" s="6"/>
      <c r="C228" s="5"/>
    </row>
    <row r="229" spans="1:3" s="7" customFormat="1" ht="15">
      <c r="A229" s="5"/>
      <c r="B229" s="6"/>
      <c r="C229" s="5"/>
    </row>
    <row r="230" spans="1:3" s="7" customFormat="1" ht="15">
      <c r="A230" s="5"/>
      <c r="B230" s="6"/>
      <c r="C230" s="5"/>
    </row>
    <row r="231" spans="1:3" s="7" customFormat="1" ht="15">
      <c r="A231" s="5"/>
      <c r="B231" s="6"/>
      <c r="C231" s="5"/>
    </row>
    <row r="232" spans="1:3" s="7" customFormat="1" ht="15">
      <c r="A232" s="5"/>
      <c r="B232" s="6"/>
      <c r="C232" s="5"/>
    </row>
    <row r="233" spans="1:3" s="7" customFormat="1" ht="15">
      <c r="A233" s="5"/>
      <c r="B233" s="6"/>
      <c r="C233" s="5"/>
    </row>
    <row r="234" spans="1:3" s="7" customFormat="1" ht="15">
      <c r="A234" s="5"/>
      <c r="B234" s="6"/>
      <c r="C234" s="5"/>
    </row>
    <row r="235" spans="1:3" s="7" customFormat="1" ht="15">
      <c r="A235" s="5"/>
      <c r="B235" s="6"/>
      <c r="C235" s="5"/>
    </row>
    <row r="236" spans="1:3" s="7" customFormat="1" ht="15">
      <c r="A236" s="5"/>
      <c r="B236" s="6"/>
      <c r="C236" s="5"/>
    </row>
    <row r="237" spans="1:3" s="7" customFormat="1" ht="15">
      <c r="A237" s="5"/>
      <c r="B237" s="6"/>
      <c r="C237" s="5"/>
    </row>
    <row r="238" spans="1:3" s="7" customFormat="1" ht="15">
      <c r="A238" s="5"/>
      <c r="B238" s="6"/>
      <c r="C238" s="5"/>
    </row>
    <row r="239" spans="1:3" s="7" customFormat="1" ht="15">
      <c r="A239" s="5"/>
      <c r="B239" s="6"/>
      <c r="C239" s="5"/>
    </row>
    <row r="240" spans="1:3" s="7" customFormat="1" ht="15">
      <c r="A240" s="5"/>
      <c r="B240" s="6"/>
      <c r="C240" s="5"/>
    </row>
    <row r="241" spans="1:3" s="7" customFormat="1" ht="15">
      <c r="A241" s="5"/>
      <c r="B241" s="6"/>
      <c r="C241" s="5"/>
    </row>
    <row r="242" spans="1:3" s="7" customFormat="1" ht="15">
      <c r="A242" s="5"/>
      <c r="B242" s="6"/>
      <c r="C242" s="5"/>
    </row>
    <row r="243" spans="1:3" s="7" customFormat="1" ht="15">
      <c r="A243" s="5"/>
      <c r="B243" s="6"/>
      <c r="C243" s="5"/>
    </row>
    <row r="244" spans="1:3" s="7" customFormat="1" ht="15">
      <c r="A244" s="5"/>
      <c r="B244" s="6"/>
      <c r="C244" s="5"/>
    </row>
    <row r="245" spans="1:3" s="7" customFormat="1" ht="15">
      <c r="A245" s="5"/>
      <c r="B245" s="6"/>
      <c r="C245" s="5"/>
    </row>
    <row r="246" spans="1:3" s="7" customFormat="1" ht="15">
      <c r="A246" s="5"/>
      <c r="B246" s="6"/>
      <c r="C246" s="5"/>
    </row>
    <row r="247" spans="1:3" s="7" customFormat="1" ht="15">
      <c r="A247" s="5"/>
      <c r="B247" s="6"/>
      <c r="C247" s="5"/>
    </row>
    <row r="248" spans="1:3" s="7" customFormat="1" ht="15">
      <c r="A248" s="5"/>
      <c r="B248" s="6"/>
      <c r="C248" s="5"/>
    </row>
    <row r="249" spans="1:3" s="7" customFormat="1" ht="15">
      <c r="A249" s="5"/>
      <c r="B249" s="6"/>
      <c r="C249" s="5"/>
    </row>
  </sheetData>
  <sheetProtection/>
  <mergeCells count="11">
    <mergeCell ref="C5:C6"/>
    <mergeCell ref="A2:I2"/>
    <mergeCell ref="D5:E5"/>
    <mergeCell ref="I11:I12"/>
    <mergeCell ref="H11:H12"/>
    <mergeCell ref="G11:G12"/>
    <mergeCell ref="A3:I3"/>
    <mergeCell ref="F5:G5"/>
    <mergeCell ref="H5:I5"/>
    <mergeCell ref="A5:A6"/>
    <mergeCell ref="B5:B6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"Смоленскэнергосбыт"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Костина Елена Михайловна</cp:lastModifiedBy>
  <cp:lastPrinted>2018-04-06T06:55:41Z</cp:lastPrinted>
  <dcterms:created xsi:type="dcterms:W3CDTF">2014-09-23T05:20:57Z</dcterms:created>
  <dcterms:modified xsi:type="dcterms:W3CDTF">2018-04-17T13:19:58Z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